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4"/>
  <workbookPr codeName="ThisWorkbook"/>
  <mc:AlternateContent xmlns:mc="http://schemas.openxmlformats.org/markup-compatibility/2006">
    <mc:Choice Requires="x15">
      <x15ac:absPath xmlns:x15ac="http://schemas.microsoft.com/office/spreadsheetml/2010/11/ac" url="/Users/canggihhanggawicaksono/Documents/Kerjaan/Kebijakan/Perumusan Kebijakan/Evaluasi AKIP 2021/"/>
    </mc:Choice>
  </mc:AlternateContent>
  <xr:revisionPtr revIDLastSave="0" documentId="8_{58C26D3E-C906-0947-A8D4-DB381E31D192}" xr6:coauthVersionLast="47" xr6:coauthVersionMax="47" xr10:uidLastSave="{00000000-0000-0000-0000-000000000000}"/>
  <bookViews>
    <workbookView xWindow="20" yWindow="520" windowWidth="33600" windowHeight="19860" activeTab="8" xr2:uid="{4963ED88-91AF-4EFD-9636-03A75F3DBECD}"/>
  </bookViews>
  <sheets>
    <sheet name="Penjelasan Penilaian" sheetId="21" r:id="rId1"/>
    <sheet name="Cluster Unit" sheetId="19" r:id="rId2"/>
    <sheet name="Evaluator" sheetId="17" r:id="rId3"/>
    <sheet name="LKE Utama" sheetId="16" r:id="rId4"/>
    <sheet name="LKE Gab." sheetId="5" r:id="rId5"/>
    <sheet name="Instansi" sheetId="22" r:id="rId6"/>
    <sheet name="U1" sheetId="42" r:id="rId7"/>
    <sheet name="U2" sheetId="41" r:id="rId8"/>
    <sheet name="U3" sheetId="40" r:id="rId9"/>
    <sheet name="P1" sheetId="39" r:id="rId10"/>
    <sheet name="P2" sheetId="38" r:id="rId11"/>
    <sheet name="P3" sheetId="37" r:id="rId12"/>
    <sheet name="T1" sheetId="36" r:id="rId13"/>
    <sheet name="T2" sheetId="34" r:id="rId14"/>
    <sheet name="T3" sheetId="35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0" i="22" l="1"/>
  <c r="E40" i="22"/>
  <c r="C46" i="22"/>
  <c r="E46" i="22"/>
  <c r="G21" i="5"/>
  <c r="G20" i="5"/>
  <c r="G19" i="5"/>
  <c r="G17" i="5"/>
  <c r="G16" i="5"/>
  <c r="G15" i="5"/>
  <c r="G13" i="5"/>
  <c r="G12" i="5"/>
  <c r="G11" i="5"/>
  <c r="G9" i="5"/>
  <c r="G8" i="5"/>
  <c r="G7" i="5"/>
  <c r="F21" i="5"/>
  <c r="F20" i="5"/>
  <c r="F19" i="5"/>
  <c r="F17" i="5"/>
  <c r="F16" i="5"/>
  <c r="F15" i="5"/>
  <c r="F13" i="5"/>
  <c r="F12" i="5"/>
  <c r="F11" i="5"/>
  <c r="F9" i="5"/>
  <c r="F8" i="5"/>
  <c r="F7" i="5"/>
  <c r="D11" i="16"/>
  <c r="D12" i="16" s="1"/>
  <c r="A2" i="5"/>
  <c r="A3" i="5"/>
  <c r="E21" i="5"/>
  <c r="C96" i="42"/>
  <c r="E90" i="42"/>
  <c r="C90" i="42"/>
  <c r="E86" i="42"/>
  <c r="C86" i="42"/>
  <c r="E77" i="42"/>
  <c r="E17" i="5" s="1"/>
  <c r="H17" i="5" s="1"/>
  <c r="C77" i="42"/>
  <c r="E67" i="42"/>
  <c r="C67" i="42"/>
  <c r="E60" i="42"/>
  <c r="E15" i="5" s="1"/>
  <c r="C60" i="42"/>
  <c r="E48" i="42"/>
  <c r="C48" i="42"/>
  <c r="E40" i="42"/>
  <c r="C40" i="42"/>
  <c r="E36" i="42"/>
  <c r="C36" i="42"/>
  <c r="E25" i="42"/>
  <c r="E9" i="5" s="1"/>
  <c r="C25" i="42"/>
  <c r="E12" i="42"/>
  <c r="C12" i="42"/>
  <c r="E4" i="42"/>
  <c r="C4" i="42"/>
  <c r="E96" i="41"/>
  <c r="C96" i="41"/>
  <c r="E90" i="41"/>
  <c r="C90" i="41"/>
  <c r="E86" i="41"/>
  <c r="C86" i="41"/>
  <c r="E85" i="41"/>
  <c r="E77" i="41"/>
  <c r="C77" i="41"/>
  <c r="E67" i="41"/>
  <c r="C67" i="41"/>
  <c r="E60" i="41"/>
  <c r="E59" i="41" s="1"/>
  <c r="C60" i="41"/>
  <c r="E48" i="41"/>
  <c r="C48" i="41"/>
  <c r="E40" i="41"/>
  <c r="C40" i="41"/>
  <c r="E36" i="41"/>
  <c r="E35" i="41" s="1"/>
  <c r="C36" i="41"/>
  <c r="E25" i="41"/>
  <c r="C25" i="41"/>
  <c r="E12" i="41"/>
  <c r="C12" i="41"/>
  <c r="E4" i="41"/>
  <c r="C4" i="41"/>
  <c r="E3" i="41"/>
  <c r="E96" i="40"/>
  <c r="C96" i="40"/>
  <c r="E90" i="40"/>
  <c r="C90" i="40"/>
  <c r="E86" i="40"/>
  <c r="E85" i="40" s="1"/>
  <c r="C86" i="40"/>
  <c r="E77" i="40"/>
  <c r="C77" i="40"/>
  <c r="E67" i="40"/>
  <c r="C67" i="40"/>
  <c r="E60" i="40"/>
  <c r="E59" i="40" s="1"/>
  <c r="C60" i="40"/>
  <c r="E48" i="40"/>
  <c r="C48" i="40"/>
  <c r="E40" i="40"/>
  <c r="E35" i="40" s="1"/>
  <c r="C40" i="40"/>
  <c r="E36" i="40"/>
  <c r="C36" i="40"/>
  <c r="E25" i="40"/>
  <c r="C25" i="40"/>
  <c r="E12" i="40"/>
  <c r="E3" i="40" s="1"/>
  <c r="C12" i="40"/>
  <c r="E4" i="40"/>
  <c r="C4" i="40"/>
  <c r="E96" i="39"/>
  <c r="C96" i="39"/>
  <c r="E90" i="39"/>
  <c r="C90" i="39"/>
  <c r="E86" i="39"/>
  <c r="C86" i="39"/>
  <c r="E85" i="39"/>
  <c r="E77" i="39"/>
  <c r="C77" i="39"/>
  <c r="E67" i="39"/>
  <c r="C67" i="39"/>
  <c r="E60" i="39"/>
  <c r="E59" i="39" s="1"/>
  <c r="C60" i="39"/>
  <c r="E48" i="39"/>
  <c r="C48" i="39"/>
  <c r="E40" i="39"/>
  <c r="C40" i="39"/>
  <c r="E36" i="39"/>
  <c r="E35" i="39" s="1"/>
  <c r="C36" i="39"/>
  <c r="E25" i="39"/>
  <c r="C25" i="39"/>
  <c r="E12" i="39"/>
  <c r="E3" i="39" s="1"/>
  <c r="C12" i="39"/>
  <c r="E4" i="39"/>
  <c r="C4" i="39"/>
  <c r="E96" i="38"/>
  <c r="C96" i="38"/>
  <c r="E90" i="38"/>
  <c r="C90" i="38"/>
  <c r="E86" i="38"/>
  <c r="C86" i="38"/>
  <c r="E85" i="38"/>
  <c r="E77" i="38"/>
  <c r="C77" i="38"/>
  <c r="E67" i="38"/>
  <c r="C67" i="38"/>
  <c r="E60" i="38"/>
  <c r="E59" i="38" s="1"/>
  <c r="C60" i="38"/>
  <c r="E48" i="38"/>
  <c r="C48" i="38"/>
  <c r="E40" i="38"/>
  <c r="C40" i="38"/>
  <c r="E36" i="38"/>
  <c r="E35" i="38" s="1"/>
  <c r="C36" i="38"/>
  <c r="E25" i="38"/>
  <c r="C25" i="38"/>
  <c r="E12" i="38"/>
  <c r="C12" i="38"/>
  <c r="E4" i="38"/>
  <c r="C4" i="38"/>
  <c r="E3" i="38"/>
  <c r="E96" i="37"/>
  <c r="C96" i="37"/>
  <c r="E90" i="37"/>
  <c r="C90" i="37"/>
  <c r="E86" i="37"/>
  <c r="C86" i="37"/>
  <c r="E85" i="37"/>
  <c r="E77" i="37"/>
  <c r="C77" i="37"/>
  <c r="E67" i="37"/>
  <c r="C67" i="37"/>
  <c r="E60" i="37"/>
  <c r="E59" i="37" s="1"/>
  <c r="C60" i="37"/>
  <c r="E48" i="37"/>
  <c r="C48" i="37"/>
  <c r="E40" i="37"/>
  <c r="C40" i="37"/>
  <c r="E36" i="37"/>
  <c r="E35" i="37" s="1"/>
  <c r="C36" i="37"/>
  <c r="E25" i="37"/>
  <c r="C25" i="37"/>
  <c r="E12" i="37"/>
  <c r="C12" i="37"/>
  <c r="E4" i="37"/>
  <c r="E3" i="37" s="1"/>
  <c r="C4" i="37"/>
  <c r="E96" i="36"/>
  <c r="C96" i="36"/>
  <c r="E90" i="36"/>
  <c r="C90" i="36"/>
  <c r="E86" i="36"/>
  <c r="C86" i="36"/>
  <c r="E85" i="36"/>
  <c r="E77" i="36"/>
  <c r="C77" i="36"/>
  <c r="E67" i="36"/>
  <c r="C67" i="36"/>
  <c r="E60" i="36"/>
  <c r="C60" i="36"/>
  <c r="E59" i="36"/>
  <c r="E48" i="36"/>
  <c r="C48" i="36"/>
  <c r="E40" i="36"/>
  <c r="C40" i="36"/>
  <c r="E36" i="36"/>
  <c r="E35" i="36" s="1"/>
  <c r="C36" i="36"/>
  <c r="E25" i="36"/>
  <c r="C25" i="36"/>
  <c r="E12" i="36"/>
  <c r="C12" i="36"/>
  <c r="E4" i="36"/>
  <c r="E3" i="36" s="1"/>
  <c r="C4" i="36"/>
  <c r="E96" i="35"/>
  <c r="C96" i="35"/>
  <c r="E90" i="35"/>
  <c r="C90" i="35"/>
  <c r="E86" i="35"/>
  <c r="C86" i="35"/>
  <c r="E85" i="35"/>
  <c r="E77" i="35"/>
  <c r="C77" i="35"/>
  <c r="E67" i="35"/>
  <c r="C67" i="35"/>
  <c r="E60" i="35"/>
  <c r="E59" i="35" s="1"/>
  <c r="C60" i="35"/>
  <c r="E48" i="35"/>
  <c r="C48" i="35"/>
  <c r="E40" i="35"/>
  <c r="C40" i="35"/>
  <c r="E36" i="35"/>
  <c r="E35" i="35" s="1"/>
  <c r="C36" i="35"/>
  <c r="E25" i="35"/>
  <c r="C25" i="35"/>
  <c r="E12" i="35"/>
  <c r="E3" i="35" s="1"/>
  <c r="C12" i="35"/>
  <c r="E4" i="35"/>
  <c r="C4" i="35"/>
  <c r="E96" i="34"/>
  <c r="C96" i="34"/>
  <c r="E90" i="34"/>
  <c r="C90" i="34"/>
  <c r="E86" i="34"/>
  <c r="C86" i="34"/>
  <c r="E85" i="34"/>
  <c r="E77" i="34"/>
  <c r="C77" i="34"/>
  <c r="E67" i="34"/>
  <c r="C67" i="34"/>
  <c r="E60" i="34"/>
  <c r="E59" i="34" s="1"/>
  <c r="C60" i="34"/>
  <c r="E48" i="34"/>
  <c r="C48" i="34"/>
  <c r="E40" i="34"/>
  <c r="C40" i="34"/>
  <c r="E36" i="34"/>
  <c r="E35" i="34" s="1"/>
  <c r="C36" i="34"/>
  <c r="E25" i="34"/>
  <c r="C25" i="34"/>
  <c r="E12" i="34"/>
  <c r="E3" i="34" s="1"/>
  <c r="C12" i="34"/>
  <c r="E4" i="34"/>
  <c r="C4" i="34"/>
  <c r="E59" i="42" l="1"/>
  <c r="H21" i="5"/>
  <c r="E85" i="42"/>
  <c r="E20" i="5"/>
  <c r="H20" i="5" s="1"/>
  <c r="E19" i="5"/>
  <c r="H19" i="5" s="1"/>
  <c r="E16" i="5"/>
  <c r="H15" i="5"/>
  <c r="E35" i="42"/>
  <c r="E13" i="5"/>
  <c r="H13" i="5" s="1"/>
  <c r="E12" i="5"/>
  <c r="H12" i="5" s="1"/>
  <c r="E11" i="5"/>
  <c r="H11" i="5" s="1"/>
  <c r="H9" i="5"/>
  <c r="E3" i="42"/>
  <c r="E8" i="5"/>
  <c r="H8" i="5" s="1"/>
  <c r="E7" i="5"/>
  <c r="H7" i="5" s="1"/>
  <c r="H16" i="5" l="1"/>
  <c r="C21" i="5" l="1"/>
  <c r="C20" i="5"/>
  <c r="C19" i="5"/>
  <c r="C17" i="5"/>
  <c r="C16" i="5"/>
  <c r="C15" i="5"/>
  <c r="C11" i="5"/>
  <c r="C13" i="5"/>
  <c r="C12" i="5"/>
  <c r="C9" i="5"/>
  <c r="C8" i="5"/>
  <c r="C7" i="5"/>
  <c r="C77" i="22"/>
  <c r="E77" i="22" s="1"/>
  <c r="D17" i="5" s="1"/>
  <c r="I17" i="5" s="1"/>
  <c r="J17" i="5" s="1"/>
  <c r="C96" i="22" l="1"/>
  <c r="E96" i="22" s="1"/>
  <c r="D21" i="5" s="1"/>
  <c r="I21" i="5" s="1"/>
  <c r="J21" i="5" s="1"/>
  <c r="C90" i="22"/>
  <c r="E90" i="22" s="1"/>
  <c r="D20" i="5" s="1"/>
  <c r="I20" i="5" s="1"/>
  <c r="J20" i="5" s="1"/>
  <c r="C86" i="22"/>
  <c r="E86" i="22" s="1"/>
  <c r="C65" i="22"/>
  <c r="E65" i="22" s="1"/>
  <c r="D16" i="5" s="1"/>
  <c r="I16" i="5" s="1"/>
  <c r="J16" i="5" s="1"/>
  <c r="C59" i="22"/>
  <c r="E59" i="22" s="1"/>
  <c r="D13" i="5"/>
  <c r="I13" i="5" s="1"/>
  <c r="J13" i="5" s="1"/>
  <c r="D12" i="5"/>
  <c r="I12" i="5" s="1"/>
  <c r="J12" i="5" s="1"/>
  <c r="C36" i="22"/>
  <c r="E36" i="22" s="1"/>
  <c r="C24" i="22"/>
  <c r="E24" i="22" s="1"/>
  <c r="D9" i="5" s="1"/>
  <c r="I9" i="5" s="1"/>
  <c r="J9" i="5" s="1"/>
  <c r="C13" i="22"/>
  <c r="E13" i="22" s="1"/>
  <c r="D8" i="5" s="1"/>
  <c r="I8" i="5" s="1"/>
  <c r="J8" i="5" s="1"/>
  <c r="C4" i="22"/>
  <c r="E4" i="22" s="1"/>
  <c r="A3" i="16"/>
  <c r="A2" i="16"/>
  <c r="D6" i="16"/>
  <c r="D15" i="5" l="1"/>
  <c r="I15" i="5" s="1"/>
  <c r="J15" i="5" s="1"/>
  <c r="E58" i="22"/>
  <c r="D11" i="5"/>
  <c r="I11" i="5" s="1"/>
  <c r="E35" i="22"/>
  <c r="D7" i="5"/>
  <c r="I7" i="5" s="1"/>
  <c r="E3" i="22"/>
  <c r="D19" i="5"/>
  <c r="I19" i="5" s="1"/>
  <c r="J19" i="5" s="1"/>
  <c r="E85" i="22"/>
  <c r="I18" i="5" l="1"/>
  <c r="J18" i="5" s="1"/>
  <c r="J11" i="5"/>
  <c r="I10" i="5"/>
  <c r="J7" i="5"/>
  <c r="I6" i="5"/>
  <c r="I14" i="5"/>
  <c r="J14" i="5" s="1"/>
  <c r="E10" i="16" l="1"/>
  <c r="E7" i="16"/>
  <c r="J6" i="5"/>
  <c r="E8" i="16"/>
  <c r="J10" i="5"/>
  <c r="E9" i="16"/>
  <c r="I22" i="5"/>
  <c r="E11" i="16" l="1"/>
  <c r="E12" i="16" s="1"/>
</calcChain>
</file>

<file path=xl/sharedStrings.xml><?xml version="1.0" encoding="utf-8"?>
<sst xmlns="http://schemas.openxmlformats.org/spreadsheetml/2006/main" count="1467" uniqueCount="231">
  <si>
    <t>No</t>
  </si>
  <si>
    <t>Komponen/Sub Komponen/Kriteria</t>
  </si>
  <si>
    <t>PERENCANAAN KINERJA</t>
  </si>
  <si>
    <t>1.a</t>
  </si>
  <si>
    <t>Nilai</t>
  </si>
  <si>
    <t>A</t>
  </si>
  <si>
    <t>AA</t>
  </si>
  <si>
    <t>BB</t>
  </si>
  <si>
    <t>B</t>
  </si>
  <si>
    <t>CC</t>
  </si>
  <si>
    <t>C</t>
  </si>
  <si>
    <t>D</t>
  </si>
  <si>
    <t>Kualitas Rumusan Hasil (Tujuan/Sasaran) telah jelas menggambarkan kondisi kinerja yang akan dicapai.</t>
  </si>
  <si>
    <t>Target yang ditetapkan dalam Perencanaan Kinerja dapat dicapai (achievable), menantang, dan realistis.</t>
  </si>
  <si>
    <t>Unit Utama</t>
  </si>
  <si>
    <t>Unit Pendukung</t>
  </si>
  <si>
    <t>Unit Tambahan</t>
  </si>
  <si>
    <t>Penjelasan</t>
  </si>
  <si>
    <t>Bobot</t>
  </si>
  <si>
    <t>1.b</t>
  </si>
  <si>
    <t>1.c</t>
  </si>
  <si>
    <t>PENGUKURAN KINERJA</t>
  </si>
  <si>
    <t>2.a</t>
  </si>
  <si>
    <t>Terdapat mekanisme yang jelas terhadap pengumpulan data kinerja yang dapat diandalkan.</t>
  </si>
  <si>
    <t>2.b</t>
  </si>
  <si>
    <t>2.c</t>
  </si>
  <si>
    <t>Pengukuran Kinerja telah menjadi dasar dalam penyesuaian (pemberian/pengurangan) tunjangan kinerja/penghasilan.</t>
  </si>
  <si>
    <t>Pengukuran Kinerja telah menjadi dasar dalam penempatan/penghapusan Jabatan baik struktural maupun fungsional.</t>
  </si>
  <si>
    <t>Terdapat efisiensi atas penggunaan anggaran dalam mencapai kinerja.</t>
  </si>
  <si>
    <t>PELAPORAN KINERJA</t>
  </si>
  <si>
    <t>3.a</t>
  </si>
  <si>
    <t>3.b</t>
  </si>
  <si>
    <t>3.c</t>
  </si>
  <si>
    <t>Pelaporan Kinerja telah memberikan dampak yang besar dalam penyesuaian strategi/kebijakan dalam mencapai kinerja berikutnya</t>
  </si>
  <si>
    <t>EVALUASI AKUNTABILITAS KINERJA INTERNAL</t>
  </si>
  <si>
    <t>4.a</t>
  </si>
  <si>
    <t>Evaluasi Akuntabilitas Kinerja Internal telah dilaksanakan secara berkualitas dengan Sumber Daya yang memadai</t>
  </si>
  <si>
    <t>4.b</t>
  </si>
  <si>
    <t>4.c</t>
  </si>
  <si>
    <t>Jawaban</t>
  </si>
  <si>
    <t>Evaluasi Akuntabilitas Kinerja Internal telah dilaksanakan pada seluruh unit kerja/perangkat daerah.</t>
  </si>
  <si>
    <t>Hasil dari Evaluasi Akuntabilitas Kinerja Internal telah dimanfaatkan dalam mendukung efektifitas dan efisiensi kinerja.</t>
  </si>
  <si>
    <t>Evaluasi Akuntabilitas Kinerja Internal telah dilaksanakan dengan pendalaman yang memadai.</t>
  </si>
  <si>
    <t>Hasil Evaluasi Akuntabilitas Kinerja Internal telah dimanfaatkan untuk perbaikan dan peningkatan akuntabilitas kinerja.</t>
  </si>
  <si>
    <t>Nilai Akuntabilitas Kinerja</t>
  </si>
  <si>
    <t>Nama Evaluator</t>
  </si>
  <si>
    <t>Tim</t>
  </si>
  <si>
    <t>Wilayah</t>
  </si>
  <si>
    <t>:</t>
  </si>
  <si>
    <t>Catatan</t>
  </si>
  <si>
    <t>Rekomendasi</t>
  </si>
  <si>
    <t>URUSAN (UU 23/2014)</t>
  </si>
  <si>
    <t>Kluster Evaluasi</t>
  </si>
  <si>
    <t>Wajib - Dasar</t>
  </si>
  <si>
    <t>Wajib - Non Dasar</t>
  </si>
  <si>
    <t>Pilihan</t>
  </si>
  <si>
    <t>Pendidikan</t>
  </si>
  <si>
    <t>Tenaga kerja</t>
  </si>
  <si>
    <t>Kelautan dan Perikanan (Pilihan)</t>
  </si>
  <si>
    <t>X</t>
  </si>
  <si>
    <t>Kesehatan</t>
  </si>
  <si>
    <t>Pemberdayaan perempuan dan perlindungan anak</t>
  </si>
  <si>
    <t>Pariwisata (Pilihan)</t>
  </si>
  <si>
    <t>Pekerjaan umum dan penataan ruang</t>
  </si>
  <si>
    <t>Pengendalian penduduk dan keluarga berencana</t>
  </si>
  <si>
    <t>Pertanian (Pilihan)</t>
  </si>
  <si>
    <t>Perumahan rakyat dan kawasan pemukiman</t>
  </si>
  <si>
    <t>Pangan</t>
  </si>
  <si>
    <t>Kehutanan</t>
  </si>
  <si>
    <t>Ketentraman, ketertiban, dan perlindungan masyarakat</t>
  </si>
  <si>
    <t>Energi dan Sumber Daya Mineral</t>
  </si>
  <si>
    <t>Sosial</t>
  </si>
  <si>
    <t>Perdagangan</t>
  </si>
  <si>
    <t>Pertanahan</t>
  </si>
  <si>
    <t>Perindustrian (Pilihan)</t>
  </si>
  <si>
    <t>Lingkungan hidup</t>
  </si>
  <si>
    <t>Transmigrasi</t>
  </si>
  <si>
    <t>Administrasi kependudukan dan pencatatan sipil</t>
  </si>
  <si>
    <t>Pemberdayaan masyarakat dan desa</t>
  </si>
  <si>
    <t>Perhubungan</t>
  </si>
  <si>
    <t>Komunikasi dan informatika</t>
  </si>
  <si>
    <t>Statistik</t>
  </si>
  <si>
    <t>Persandian</t>
  </si>
  <si>
    <t>Koperasi, usaha kecil dan menengah</t>
  </si>
  <si>
    <t>Penanaman modal</t>
  </si>
  <si>
    <t>Kepemudaan dan olah raga</t>
  </si>
  <si>
    <t>Perpustakaan</t>
  </si>
  <si>
    <t>Kearsipan</t>
  </si>
  <si>
    <t>Kebudayaan</t>
  </si>
  <si>
    <t>CLUSTER (Perangkat Daerah)</t>
  </si>
  <si>
    <t>Bappeda</t>
  </si>
  <si>
    <t>Inspektorat</t>
  </si>
  <si>
    <t>Nama Instansi</t>
  </si>
  <si>
    <t>Kesekretariatan</t>
  </si>
  <si>
    <t>Perencanaan Pembangunan Daerah</t>
  </si>
  <si>
    <t>Pengawasan Internal</t>
  </si>
  <si>
    <t>Kepegawaian</t>
  </si>
  <si>
    <t>Aset (Barang Milik Negara/Daerah)</t>
  </si>
  <si>
    <t>Rumah Sakit</t>
  </si>
  <si>
    <t>Pendidikan dan Pelatihan</t>
  </si>
  <si>
    <t>Kecamatan</t>
  </si>
  <si>
    <t>Keuangan</t>
  </si>
  <si>
    <t>Klaster Utama</t>
  </si>
  <si>
    <t>Klaster Pendukung</t>
  </si>
  <si>
    <t>Klaster Tambahan</t>
  </si>
  <si>
    <t>Klaster Evaluasi
(Perangkat Daerah)</t>
  </si>
  <si>
    <t>Utama</t>
  </si>
  <si>
    <t>Pendukung</t>
  </si>
  <si>
    <t>Tambahan</t>
  </si>
  <si>
    <t>Target Nilai</t>
  </si>
  <si>
    <t>Jumlah Unit Kerja Sampling</t>
  </si>
  <si>
    <t>Pengisian jawaban dilakukan pada sub-komponen, setiap sub-komponen dinilai berdasarkan pemenuhan kualitas dari kriteria (sebagai probing), dengan pilihan jawaban AA/A/BB/B/CC/C/D/E sesuai dengan gradasi nilai, sebagai berikut:</t>
  </si>
  <si>
    <t>Pilihan Jawaban</t>
  </si>
  <si>
    <t>Jika kualitas seluruh kriteria telah terpenuhi (100%) dan terdapat upaya inovatif serta layak menjadi percontohan secara nasional</t>
  </si>
  <si>
    <t>Jika kualitas seluruh kriteria telah terpenuhi (100%) dan terdapat beberapa upaya yang bisa dihargai dari pemenuhan kriteria tersebut.</t>
  </si>
  <si>
    <t>Jika kualitas sebagian besar kriteria telah terpenuhi (&gt;75% - 100%).</t>
  </si>
  <si>
    <t xml:space="preserve">Jika kualitas sebagian besar kriteria telah terpenuhi (&gt;50% - 75%). </t>
  </si>
  <si>
    <t>E</t>
  </si>
  <si>
    <t xml:space="preserve">Jika sama sekali tidak ada upaya dalam pemenuhan kriteria penilaian akuntabilitas kinerja. </t>
  </si>
  <si>
    <t>Kriteria:</t>
  </si>
  <si>
    <t>Nilai Unit</t>
  </si>
  <si>
    <t>Perencanaan Kinerja</t>
  </si>
  <si>
    <t>Pengukuran Kinerja</t>
  </si>
  <si>
    <t>Pelaporan Kinerja</t>
  </si>
  <si>
    <t>Evaluasi Akuntabilitas Kinerja Internal</t>
  </si>
  <si>
    <t>HASIL EVALUASI AKUNTABILITAS KINERJA</t>
  </si>
  <si>
    <t>Tahun</t>
  </si>
  <si>
    <t>Anggaran yang ditetapkan telah mengacu pada Kinerja yang ingin dicapai.</t>
  </si>
  <si>
    <t>Daftar Evidence</t>
  </si>
  <si>
    <t>Dokumen Laporan Kinerja telah memenuhi Standar menggambarkan Kualitas atas Pencapaian Kinerja, informasi keberhasilan/kegagalan kinerja serta upaya perbaikan/penyempurnaannya</t>
  </si>
  <si>
    <t>Terdapat Dokumen Laporan yang menggambarkan Kinerja</t>
  </si>
  <si>
    <t>Dokumen Laporan Kinerja telah disampaikan tepat waktu.</t>
  </si>
  <si>
    <t>Dokumen Laporan Kinerja telah menginfokan efisiensi atas penggunaan sumber daya dalam mencapai kinerja.</t>
  </si>
  <si>
    <t>Dokumen Laporan Kinerja telah disusun.</t>
  </si>
  <si>
    <t>Dokumen Laporan Kinerja telah diformalkan.</t>
  </si>
  <si>
    <t>Dokumen Laporan Kinerja telah direviu.</t>
  </si>
  <si>
    <t>Dokumen Laporan Kinerja telah dipublikasikan.</t>
  </si>
  <si>
    <t>Dokumen Laporan Kinerja disusun secara berkualitas sesuai dengan standar.</t>
  </si>
  <si>
    <t>Dokumen Laporan Kinerja telah mengungkap seluruh informasi tentang pencapaian kinerja.</t>
  </si>
  <si>
    <t>Dokumen Laporan Kinerja telah menginfokan kualitas atas capaian kinerja beserta upaya nyata dan/atau hambatannya.</t>
  </si>
  <si>
    <t>Dokumen Laporan Kinerja telah menginfokan perbandingan realisasi kinerja dengan realiasi kinerja di level nasional/internasional (Benchmark Kinerja).</t>
  </si>
  <si>
    <t>Dokumen Laporan Kinerja telah menginfokan perbandingan realisasi kinerja dengan target tahunan.</t>
  </si>
  <si>
    <t>Dokumen Laporan Kinerja telah menginfokan perbandingan realisasi kinerja dengan target jangka menengah.</t>
  </si>
  <si>
    <t>Dokumen Laporan Kinerja telah menginfokan perbandingan realisasi kinerja dengan realisasi kinerja tahun-tahun sebelumnya.</t>
  </si>
  <si>
    <t>Dokumen Laporan Kinerja telah menginfokan upaya perbaikan dan penyempurnaan kinerja ke depan (Rekomendasi perbaikan kinerja).</t>
  </si>
  <si>
    <t>Informasi dalam laporan kinerja telah digunakan dalam penyesuaian perencanaan kinerja yang akan dihadapi berikutnya.</t>
  </si>
  <si>
    <t>Informasi dalam laporan kinerja telah digunakan dalam evaluasi pencapaian keberhasilan kinerja.</t>
  </si>
  <si>
    <t>Informasi dalam laporan kinerja berkala telah digunakan dalam penyesuaian aktivitas untuk mencapai kinerja.</t>
  </si>
  <si>
    <t>Informasi dalam laporan kinerja selalu mempengaruhi perubahan budaya kinerja organisasi.</t>
  </si>
  <si>
    <t>Dokumen Laporan Kinerja telah disusun secara berkala.</t>
  </si>
  <si>
    <t>Informasi dalam laporan kinerja berkala telah digunakan dalam penyesuaian penggunaan anggaran untuk mencapai kinerja.</t>
  </si>
  <si>
    <t>Informasi dalam laporan kinerja selalu menjadi perhatian utama pimpinan (Bertanggung Jawab).</t>
  </si>
  <si>
    <t>Penyajian informasi dalam laporan kinerja menjadi kepedulian seluruh pegawai.</t>
  </si>
  <si>
    <t>Implementasi SAKIP telah meningkat karena evaluasi Akuntabilitas Kinerja Internal sehingga memberikan kesan yang nyata (dampak) dalam efektifitas dan efisiensi Kinerja</t>
  </si>
  <si>
    <t>Evaluasi Akuntabilitas Kinerja Internal telah dilaksanakan oleh SDM yang memadai.</t>
  </si>
  <si>
    <t>Evaluasi Akuntabilitas Kinerja Internal telah dilaksanakan sesuai standar.</t>
  </si>
  <si>
    <t>Terdapat pedoman teknis Evaluasi Akuntabilitas Kinerja Internal.</t>
  </si>
  <si>
    <t>Seluruh rekomendasi atas hasil evaluasi akuntablitas kinerja internal telah ditindaklanjuti.</t>
  </si>
  <si>
    <t>Telah terjadi perbaikan dan peningkatan kinerja dengan memanfaatkan hasil evaluasi akuntablitas kinerja internal.</t>
  </si>
  <si>
    <t>Telah terjadi peningkatan implementasi SAKIP dengan melaksanakan tindak lanjut atas rerkomendasi hasil evaluasi akuntablitas Kinerja internal.</t>
  </si>
  <si>
    <t>Dokumen Perencanaan kinerja telah tersedia</t>
  </si>
  <si>
    <t>Terdapat dokumen perencanaan kinerja jangka panjang.</t>
  </si>
  <si>
    <t>Terdapat dokumen perencanaan kinerja jangka menengah.</t>
  </si>
  <si>
    <t>Terdapat dokumen perencanaan kinerja jangka pendek.</t>
  </si>
  <si>
    <t>Terdapat dokumen perencanaan aktivitas yang mendukung kinerja.</t>
  </si>
  <si>
    <t>Terdapat dokumen perencanaan anggaran yang mendukung kinerja.</t>
  </si>
  <si>
    <t>Terdapat pedoman teknis perencanaan kinerja.</t>
  </si>
  <si>
    <t>Dokumen Perencanaan Kinerja telah diformalkan.</t>
  </si>
  <si>
    <t>Dokumen Perencanaan Kinerja telah dipublikasikan tepat waktu.</t>
  </si>
  <si>
    <t>Dokumen Perencanaan Kinerja telah menggambarkan Kebutuhan atas Kinerja sebenarnya yang perlu dicapai.</t>
  </si>
  <si>
    <t>Ukuran Keberhasilan (Indikator Kinerja) telah memenuhi kriteria SMART.</t>
  </si>
  <si>
    <t>Perencanaan Kinerja telah dimanfaatkan untuk mewujudkan hasil yang berkesinambungan</t>
  </si>
  <si>
    <t>Dokumen Perencanaan kinerja telah memenuhi standar yang baik, yaitu untuk mencapai hasil, dengan ukuran kinerja yang SMART, menggunakan penyelarasan (cascading) disetiap level secara logis, serta memperhatikan kinerja bidang lain (crosscutting)</t>
  </si>
  <si>
    <t>Indikator Kinerja Utama (IKU) telah menggambarkan kondisi Kinerja Utama yang harus dicapai, tertuang secara berkelanjutan (sustainable - tidak sering diganti dalam 1 periode Perencanaan Strategis).</t>
  </si>
  <si>
    <t>Setiap Dokumen Perencanaan Kinerja menggambarkan hubungan yang berkesinambungan, serta selaras antara Kondisi/Hasil yang akan dicapai di setiap level jabatan (Cascading).</t>
  </si>
  <si>
    <t>Perencanaan kinerja dapat memberikan informasi tentang hubungan kinerja, strategi, kebijakan, bahkan aktivitas antar bidang/dengan tugas dan fungsi lain yang berkaitan (Crosscutting).</t>
  </si>
  <si>
    <r>
      <t xml:space="preserve">Target yang ditetapkan dalam Perencanaan Kinerja telah dicapai dengan baik, atau setidaknya masih </t>
    </r>
    <r>
      <rPr>
        <i/>
        <sz val="12"/>
        <color theme="1"/>
        <rFont val="Arial"/>
        <family val="2"/>
      </rPr>
      <t>on the right track</t>
    </r>
    <r>
      <rPr>
        <sz val="12"/>
        <color theme="1"/>
        <rFont val="Arial"/>
        <family val="2"/>
      </rPr>
      <t>.</t>
    </r>
  </si>
  <si>
    <t>Aktivitas yang dilaksanakan telah mendukung Kinerja yang ingin dicapai.</t>
  </si>
  <si>
    <t>Rencana aksi kinerja dapat berjalan dinamis karena capaian kinerja selalu dipantau secara berkala.</t>
  </si>
  <si>
    <t>Terdapat perbaikan/penyempurnaan Dokumen Perencanaan Kinerja dalam mewujudkan kondisi/hasil yang lebih baik.</t>
  </si>
  <si>
    <t>Terdapat perbaikan/penyempurnaan Dokumen Perencanaan Kinerja yang ditetapkan dari hasil analisis perbaikan kinerja sebelumnya.</t>
  </si>
  <si>
    <t>Terdapat pedoman teknis pengukuran kinerja dan pengumpulan data kinerja.</t>
  </si>
  <si>
    <t>Terdapat Definisi Operasional yang jelas atas kinerja dan cara mengukur indikator kinerja.</t>
  </si>
  <si>
    <t>Pengukuran Kinerja telah dilakukan</t>
  </si>
  <si>
    <t>Setiap level organisasi melakukan pemantauan atas pengukuran capaian kinerja unit dibawahnya secara berjenjang.</t>
  </si>
  <si>
    <r>
      <t>Pimpinan selalu teribat sebagai pengambil keputusan (</t>
    </r>
    <r>
      <rPr>
        <sz val="12"/>
        <rFont val="Arial"/>
        <family val="2"/>
      </rPr>
      <t>Decision Maker</t>
    </r>
    <r>
      <rPr>
        <sz val="12"/>
        <color rgb="FF000000"/>
        <rFont val="Arial"/>
        <family val="2"/>
      </rPr>
      <t>) dalam mengukur capaian kinerja.</t>
    </r>
  </si>
  <si>
    <t>Data kinerja yang dikumpulkan telah relevan untuk mengukur capaian kinerja yang diharapkan.</t>
  </si>
  <si>
    <t>Data kinerja yang dikumpulkan telah mendukung capaian kinerja yang diharapkan.</t>
  </si>
  <si>
    <t>Pengukuran kinerja telah dilakukan secara berkala.</t>
  </si>
  <si>
    <t>Pengukuran Kinerja telah dijadikan dasar dalam pemberian Reward dan Punishment, serta penyesuaian strategi dalam mencapai kinerja yang efektif dan efisien</t>
  </si>
  <si>
    <t>Pengukuran Kinerja telah menjadi kebutuhan dalam mewujudkan Kinerja secara Efektif dan Efisien dan telah dilakukan secara berjenjang dan berkelanjutan</t>
  </si>
  <si>
    <t>Pengumpulan data kinerja telah memanfaatkan Teknologi Informasi (Aplikasi).</t>
  </si>
  <si>
    <t>Pengukuran capaian kinerja telah memanfaatkan Teknologi Informasi (Aplikasi).</t>
  </si>
  <si>
    <r>
      <t>Pengukuran kinerja telah mempengaruhi penyesuaian (</t>
    </r>
    <r>
      <rPr>
        <sz val="12"/>
        <rFont val="Arial"/>
        <family val="2"/>
      </rPr>
      <t>Refocusing</t>
    </r>
    <r>
      <rPr>
        <sz val="12"/>
        <color rgb="FF000000"/>
        <rFont val="Arial"/>
        <family val="2"/>
      </rPr>
      <t>) Organisasi.</t>
    </r>
  </si>
  <si>
    <t>Pengukuran kinerja telah mempengaruhi penyesuaian Kebijakan dalam mencapai kinerja.</t>
  </si>
  <si>
    <t>Pengukuran kinerja telah mempengaruhi penyesuaian Strategi dalam mencapai kinerja.</t>
  </si>
  <si>
    <t>Pengukuran kinerja telah mempengaruhi penyesuaian Aktivitas dalam mencapai kinerja.</t>
  </si>
  <si>
    <t>Pengukuran kinerja telah mempengaruhi penyesuaian Anggaran dalam mencapai kinerja.</t>
  </si>
  <si>
    <t>Evaluasi Akuntabilitas Kinerja Internal telah dilaksanakan menggunakan Teknologi Informasi (Aplikasi).</t>
  </si>
  <si>
    <t>Evaluasi Akuntabilitas Kinerja Internal telah dilaksanakan secara berjenjang.</t>
  </si>
  <si>
    <t>Setiap pegawai merumuskan dan menetapkan Perencanaan Kinerja.</t>
  </si>
  <si>
    <t>Setiap unit/satuan kerja merumuskan dan menetapkan Perencanaan Kinerja.</t>
  </si>
  <si>
    <t>Setiap unit/satuan kerja memahami dan peduli, serta berkomitmen dalam mencapai kinerja yang telah direncanakan.</t>
  </si>
  <si>
    <t>Setiap Pegawai memahami dan peduli, serta berkomitmen dalam mencapai kinerja yang telah direncanakan.</t>
  </si>
  <si>
    <t>Setiap unit/satuan kerja memahami dan peduli atas hasil pengukuran kinerja.</t>
  </si>
  <si>
    <t>Setiap pegawai memahami dan peduli atas hasil pengukuran kinerja.</t>
  </si>
  <si>
    <t>Evaluasi Akuntabilitas Kinerja Internal telah dilaksanakan</t>
  </si>
  <si>
    <t xml:space="preserve">Jika kualitas sebagian kecil kriteria telah terpenuhi (&gt;25% - 50%). </t>
  </si>
  <si>
    <t>Jika kriteria penilaian akuntabilitas kinerja telah mulai dipenuhi (&gt;0% - 25%).</t>
  </si>
  <si>
    <t>Instansi Pemerintah</t>
  </si>
  <si>
    <t>Nilai Instansi</t>
  </si>
  <si>
    <t>Nilai
Akuntabilitas Kinerja</t>
  </si>
  <si>
    <t>Unit/Satker</t>
  </si>
  <si>
    <t>LEMBAR KERJA EVALUASI GABUNGAN</t>
  </si>
  <si>
    <t>Pengumpulan data kinerja dan pengukuran capaian kinerja telah memanfaatkan Teknologi Informasi (Aplikasi).</t>
  </si>
  <si>
    <t xml:space="preserve">Kinerja individu telah selaras dengan kinerja organisasi </t>
  </si>
  <si>
    <t>Setiap Pegawai berkomitmen dalam mencapai kinerja yang telah direncanakan.</t>
  </si>
  <si>
    <t>Pimpinan terlibat dalam mencapai kinerja yang telah direncanakan.</t>
  </si>
  <si>
    <t>Setiap unit/satuan kerjan berkomitmen dalam mencapai kinerja yang telah direncanakan.</t>
  </si>
  <si>
    <t>Dokumen Laporan Kinerja telah menginfokan analisis dan evaluasi realisasi kinerja dengan target tahunan.</t>
  </si>
  <si>
    <t>Dokumen Laporan Kinerja telah menginfokan analisis dan evaluasi realisasi kinerja dengan target jangka menengah.</t>
  </si>
  <si>
    <t>Dokumen Laporan Kinerja telah menginfokan analisis dan evaluasi realisasi kinerja dengan realisasi kinerja tahun-tahun sebelumnya.</t>
  </si>
  <si>
    <t>Dokumen Laporan Kinerja telah menginfokan analisis dan evaluasi realisasi kinerja dengan realiasi kinerja di level nasional/internasional (Benchmark Kinerja).</t>
  </si>
  <si>
    <t>Dokumen Laporan Kinerja telah menginfokan kualitas atas keberhasilan/kegagalan mencapai target kinerja beserta upaya nyata dan/atau hambatannya.</t>
  </si>
  <si>
    <t>Dokumen Laporan Kinerja telah menginfokan detail kinerja dalam keberhasilan/kegagalan mencapai target kinerja.</t>
  </si>
  <si>
    <t>Keberadaan:</t>
  </si>
  <si>
    <t>Kualitas:</t>
  </si>
  <si>
    <t>Pemanfaatan:</t>
  </si>
  <si>
    <t>Jika kualitas seluruh kriteria telah terpenuhi (100%) sesuai dengan mandat kebijakan nasional.</t>
  </si>
  <si>
    <t>Jika seluruh kriteria telah terpenuhi (100%) dan telah dipertahankan dalam setidaknya 5 tahun terakhir.</t>
  </si>
  <si>
    <t xml:space="preserve">Jika seluruh kriteria telah terpenuhi (100%) dan telah dipertahankan dalam setidaknya 1 tahun terakhir.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</si>
</sst>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FFFF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0"/>
      <color theme="0"/>
      <name val="Arial"/>
      <family val="2"/>
    </font>
    <font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8"/>
      <color rgb="FFFFFFFF"/>
      <name val="Candara"/>
      <family val="2"/>
    </font>
    <font>
      <sz val="16"/>
      <color rgb="FF000000"/>
      <name val="Candara"/>
      <family val="2"/>
    </font>
    <font>
      <sz val="18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2"/>
      <name val="Calibri"/>
      <family val="2"/>
      <scheme val="minor"/>
    </font>
    <font>
      <b/>
      <sz val="16"/>
      <color theme="1"/>
      <name val="Arial"/>
      <family val="2"/>
    </font>
    <font>
      <sz val="12"/>
      <name val="Arial"/>
      <family val="2"/>
    </font>
    <font>
      <i/>
      <sz val="12"/>
      <color theme="1"/>
      <name val="Arial"/>
      <family val="2"/>
    </font>
    <font>
      <b/>
      <sz val="1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CC"/>
        <bgColor rgb="FFFFFFCC"/>
      </patternFill>
    </fill>
    <fill>
      <patternFill patternType="solid">
        <fgColor rgb="FF001F61"/>
        <bgColor indexed="64"/>
      </patternFill>
    </fill>
    <fill>
      <patternFill patternType="solid">
        <fgColor rgb="FF941100"/>
        <bgColor indexed="64"/>
      </patternFill>
    </fill>
    <fill>
      <patternFill patternType="solid">
        <fgColor rgb="FFCBCBCB"/>
        <bgColor indexed="64"/>
      </patternFill>
    </fill>
    <fill>
      <patternFill patternType="solid">
        <fgColor rgb="FFE7E7E7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14" fillId="0" borderId="0"/>
  </cellStyleXfs>
  <cellXfs count="13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2" fontId="0" fillId="0" borderId="0" xfId="0" applyNumberFormat="1"/>
    <xf numFmtId="2" fontId="9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4" fillId="0" borderId="0" xfId="2"/>
    <xf numFmtId="0" fontId="6" fillId="3" borderId="1" xfId="2" applyFont="1" applyFill="1" applyBorder="1" applyAlignment="1">
      <alignment horizontal="left" vertical="top" wrapText="1"/>
    </xf>
    <xf numFmtId="0" fontId="5" fillId="0" borderId="0" xfId="2" applyFont="1" applyAlignment="1">
      <alignment horizontal="center"/>
    </xf>
    <xf numFmtId="0" fontId="16" fillId="0" borderId="9" xfId="2" applyFont="1" applyBorder="1" applyAlignment="1">
      <alignment horizontal="center"/>
    </xf>
    <xf numFmtId="0" fontId="5" fillId="0" borderId="9" xfId="2" applyFont="1" applyBorder="1" applyAlignment="1">
      <alignment horizontal="center"/>
    </xf>
    <xf numFmtId="0" fontId="5" fillId="0" borderId="9" xfId="2" applyFont="1" applyBorder="1" applyAlignment="1">
      <alignment horizont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14" fillId="0" borderId="0" xfId="2" applyAlignment="1">
      <alignment vertical="center"/>
    </xf>
    <xf numFmtId="0" fontId="17" fillId="0" borderId="1" xfId="2" applyFont="1" applyBorder="1" applyAlignment="1">
      <alignment vertical="center"/>
    </xf>
    <xf numFmtId="0" fontId="14" fillId="0" borderId="1" xfId="2" applyBorder="1" applyAlignment="1">
      <alignment vertical="center"/>
    </xf>
    <xf numFmtId="0" fontId="11" fillId="4" borderId="1" xfId="2" applyFont="1" applyFill="1" applyBorder="1" applyAlignment="1">
      <alignment horizontal="center" vertical="center"/>
    </xf>
    <xf numFmtId="0" fontId="11" fillId="5" borderId="0" xfId="2" applyFont="1" applyFill="1" applyAlignment="1">
      <alignment horizontal="center" vertical="center"/>
    </xf>
    <xf numFmtId="0" fontId="19" fillId="6" borderId="15" xfId="0" applyFont="1" applyFill="1" applyBorder="1" applyAlignment="1">
      <alignment horizontal="center" vertical="center" wrapText="1" readingOrder="1"/>
    </xf>
    <xf numFmtId="0" fontId="19" fillId="6" borderId="15" xfId="0" applyFont="1" applyFill="1" applyBorder="1" applyAlignment="1">
      <alignment horizontal="left" vertical="center" wrapText="1" readingOrder="1"/>
    </xf>
    <xf numFmtId="0" fontId="19" fillId="7" borderId="16" xfId="0" applyFont="1" applyFill="1" applyBorder="1" applyAlignment="1">
      <alignment horizontal="center" vertical="center" wrapText="1" readingOrder="1"/>
    </xf>
    <xf numFmtId="0" fontId="19" fillId="7" borderId="16" xfId="0" applyFont="1" applyFill="1" applyBorder="1" applyAlignment="1">
      <alignment horizontal="left" vertical="center" wrapText="1" readingOrder="1"/>
    </xf>
    <xf numFmtId="0" fontId="19" fillId="6" borderId="16" xfId="0" applyFont="1" applyFill="1" applyBorder="1" applyAlignment="1">
      <alignment horizontal="center" vertical="center" wrapText="1" readingOrder="1"/>
    </xf>
    <xf numFmtId="0" fontId="19" fillId="6" borderId="16" xfId="0" applyFont="1" applyFill="1" applyBorder="1" applyAlignment="1">
      <alignment horizontal="left" vertical="center" wrapText="1" readingOrder="1"/>
    </xf>
    <xf numFmtId="0" fontId="20" fillId="0" borderId="0" xfId="0" applyFont="1" applyAlignment="1">
      <alignment horizontal="left" vertical="top" wrapText="1"/>
    </xf>
    <xf numFmtId="0" fontId="18" fillId="5" borderId="14" xfId="0" applyFont="1" applyFill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right" vertical="top" wrapText="1"/>
    </xf>
    <xf numFmtId="0" fontId="7" fillId="0" borderId="1" xfId="0" applyFont="1" applyBorder="1" applyAlignment="1">
      <alignment horizontal="right" vertical="top" wrapText="1"/>
    </xf>
    <xf numFmtId="0" fontId="6" fillId="2" borderId="1" xfId="0" applyFont="1" applyFill="1" applyBorder="1" applyAlignment="1">
      <alignment horizontal="right" vertical="top" wrapText="1"/>
    </xf>
    <xf numFmtId="0" fontId="15" fillId="0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15" fillId="9" borderId="7" xfId="0" applyFont="1" applyFill="1" applyBorder="1" applyAlignment="1">
      <alignment horizontal="center" vertical="top" wrapText="1"/>
    </xf>
    <xf numFmtId="0" fontId="15" fillId="9" borderId="7" xfId="0" applyFont="1" applyFill="1" applyBorder="1" applyAlignment="1">
      <alignment vertical="top" wrapText="1"/>
    </xf>
    <xf numFmtId="2" fontId="22" fillId="9" borderId="7" xfId="0" applyNumberFormat="1" applyFont="1" applyFill="1" applyBorder="1" applyAlignment="1">
      <alignment horizontal="center" vertical="top" wrapText="1"/>
    </xf>
    <xf numFmtId="0" fontId="12" fillId="9" borderId="7" xfId="0" applyFont="1" applyFill="1" applyBorder="1" applyAlignment="1">
      <alignment horizontal="center" vertical="center"/>
    </xf>
    <xf numFmtId="0" fontId="12" fillId="9" borderId="7" xfId="0" applyFont="1" applyFill="1" applyBorder="1"/>
    <xf numFmtId="2" fontId="15" fillId="9" borderId="7" xfId="0" applyNumberFormat="1" applyFont="1" applyFill="1" applyBorder="1" applyAlignment="1">
      <alignment horizontal="center" vertical="top" wrapText="1"/>
    </xf>
    <xf numFmtId="0" fontId="6" fillId="9" borderId="1" xfId="0" applyFont="1" applyFill="1" applyBorder="1" applyAlignment="1">
      <alignment horizontal="center" vertical="top" wrapText="1"/>
    </xf>
    <xf numFmtId="0" fontId="6" fillId="9" borderId="1" xfId="0" applyFont="1" applyFill="1" applyBorder="1" applyAlignment="1">
      <alignment vertical="top" wrapText="1"/>
    </xf>
    <xf numFmtId="2" fontId="9" fillId="9" borderId="1" xfId="0" applyNumberFormat="1" applyFont="1" applyFill="1" applyBorder="1" applyAlignment="1">
      <alignment horizontal="center" vertical="top" wrapText="1"/>
    </xf>
    <xf numFmtId="0" fontId="0" fillId="9" borderId="1" xfId="0" applyFill="1" applyBorder="1" applyAlignment="1">
      <alignment horizontal="center" vertical="center"/>
    </xf>
    <xf numFmtId="0" fontId="0" fillId="9" borderId="1" xfId="0" applyFill="1" applyBorder="1"/>
    <xf numFmtId="2" fontId="6" fillId="9" borderId="1" xfId="0" applyNumberFormat="1" applyFont="1" applyFill="1" applyBorder="1" applyAlignment="1">
      <alignment horizontal="center" vertical="top" wrapText="1"/>
    </xf>
    <xf numFmtId="0" fontId="6" fillId="10" borderId="1" xfId="0" applyFont="1" applyFill="1" applyBorder="1" applyAlignment="1">
      <alignment horizontal="center" vertical="top" wrapText="1"/>
    </xf>
    <xf numFmtId="0" fontId="6" fillId="10" borderId="7" xfId="0" applyFont="1" applyFill="1" applyBorder="1" applyAlignment="1">
      <alignment horizontal="center" vertical="top" wrapText="1"/>
    </xf>
    <xf numFmtId="0" fontId="6" fillId="10" borderId="7" xfId="0" applyFont="1" applyFill="1" applyBorder="1" applyAlignment="1">
      <alignment vertical="top" wrapText="1"/>
    </xf>
    <xf numFmtId="2" fontId="6" fillId="10" borderId="7" xfId="0" applyNumberFormat="1" applyFont="1" applyFill="1" applyBorder="1" applyAlignment="1">
      <alignment horizontal="center" vertical="top" wrapText="1"/>
    </xf>
    <xf numFmtId="2" fontId="6" fillId="10" borderId="1" xfId="0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vertical="top"/>
    </xf>
    <xf numFmtId="2" fontId="6" fillId="11" borderId="7" xfId="0" applyNumberFormat="1" applyFont="1" applyFill="1" applyBorder="1" applyAlignment="1">
      <alignment horizontal="center" vertical="top" wrapText="1"/>
    </xf>
    <xf numFmtId="2" fontId="6" fillId="11" borderId="1" xfId="0" applyNumberFormat="1" applyFont="1" applyFill="1" applyBorder="1" applyAlignment="1">
      <alignment horizontal="center" vertical="top" wrapText="1"/>
    </xf>
    <xf numFmtId="2" fontId="6" fillId="10" borderId="4" xfId="0" applyNumberFormat="1" applyFont="1" applyFill="1" applyBorder="1" applyAlignment="1">
      <alignment horizontal="center" vertical="top" wrapText="1"/>
    </xf>
    <xf numFmtId="2" fontId="23" fillId="0" borderId="1" xfId="0" applyNumberFormat="1" applyFont="1" applyBorder="1" applyAlignment="1">
      <alignment horizontal="center" vertical="top"/>
    </xf>
    <xf numFmtId="2" fontId="7" fillId="0" borderId="0" xfId="0" applyNumberFormat="1" applyFont="1" applyAlignment="1">
      <alignment vertical="top"/>
    </xf>
    <xf numFmtId="0" fontId="21" fillId="8" borderId="1" xfId="0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21" fillId="8" borderId="7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top"/>
    </xf>
    <xf numFmtId="0" fontId="7" fillId="0" borderId="5" xfId="0" applyFont="1" applyBorder="1" applyAlignment="1">
      <alignment horizontal="center" vertical="top"/>
    </xf>
    <xf numFmtId="0" fontId="7" fillId="0" borderId="5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12" fillId="11" borderId="1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right" vertical="top" wrapText="1"/>
    </xf>
    <xf numFmtId="0" fontId="6" fillId="9" borderId="3" xfId="0" applyFont="1" applyFill="1" applyBorder="1" applyAlignment="1">
      <alignment vertical="top" wrapText="1"/>
    </xf>
    <xf numFmtId="2" fontId="9" fillId="2" borderId="7" xfId="0" applyNumberFormat="1" applyFont="1" applyFill="1" applyBorder="1" applyAlignment="1">
      <alignment horizontal="center" vertical="center" wrapText="1"/>
    </xf>
    <xf numFmtId="0" fontId="6" fillId="9" borderId="17" xfId="0" applyFont="1" applyFill="1" applyBorder="1" applyAlignment="1">
      <alignment vertical="top" wrapText="1"/>
    </xf>
    <xf numFmtId="0" fontId="11" fillId="8" borderId="5" xfId="0" applyFont="1" applyFill="1" applyBorder="1" applyAlignment="1">
      <alignment horizontal="center" wrapText="1"/>
    </xf>
    <xf numFmtId="0" fontId="6" fillId="9" borderId="7" xfId="0" applyFont="1" applyFill="1" applyBorder="1" applyAlignment="1">
      <alignment horizontal="center" vertical="top" wrapText="1"/>
    </xf>
    <xf numFmtId="0" fontId="0" fillId="0" borderId="7" xfId="0" applyFill="1" applyBorder="1" applyAlignment="1" applyProtection="1">
      <alignment horizontal="center" vertical="center"/>
      <protection locked="0"/>
    </xf>
    <xf numFmtId="0" fontId="11" fillId="8" borderId="3" xfId="0" applyFont="1" applyFill="1" applyBorder="1" applyAlignment="1">
      <alignment horizontal="center" wrapText="1"/>
    </xf>
    <xf numFmtId="0" fontId="0" fillId="8" borderId="5" xfId="0" applyFill="1" applyBorder="1" applyAlignment="1">
      <alignment horizontal="center" vertical="center"/>
    </xf>
    <xf numFmtId="0" fontId="7" fillId="12" borderId="1" xfId="2" applyFont="1" applyFill="1" applyBorder="1" applyAlignment="1">
      <alignment horizontal="left" vertical="top" wrapText="1"/>
    </xf>
    <xf numFmtId="0" fontId="7" fillId="11" borderId="1" xfId="0" applyFont="1" applyFill="1" applyBorder="1" applyAlignment="1">
      <alignment horizontal="right" vertical="top" wrapText="1"/>
    </xf>
    <xf numFmtId="2" fontId="1" fillId="11" borderId="1" xfId="0" applyNumberFormat="1" applyFont="1" applyFill="1" applyBorder="1" applyAlignment="1">
      <alignment horizontal="center" vertical="center" wrapText="1"/>
    </xf>
    <xf numFmtId="2" fontId="7" fillId="11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2" fontId="21" fillId="8" borderId="4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2" fontId="12" fillId="11" borderId="1" xfId="0" applyNumberFormat="1" applyFont="1" applyFill="1" applyBorder="1"/>
    <xf numFmtId="10" fontId="15" fillId="9" borderId="7" xfId="1" applyNumberFormat="1" applyFont="1" applyFill="1" applyBorder="1" applyAlignment="1">
      <alignment horizontal="center" vertical="top" wrapText="1"/>
    </xf>
    <xf numFmtId="10" fontId="7" fillId="11" borderId="1" xfId="1" applyNumberFormat="1" applyFont="1" applyFill="1" applyBorder="1" applyAlignment="1">
      <alignment horizontal="center" vertical="center" wrapText="1"/>
    </xf>
    <xf numFmtId="10" fontId="6" fillId="9" borderId="1" xfId="1" applyNumberFormat="1" applyFont="1" applyFill="1" applyBorder="1" applyAlignment="1">
      <alignment horizontal="center" vertical="top" wrapText="1"/>
    </xf>
    <xf numFmtId="0" fontId="0" fillId="2" borderId="17" xfId="0" applyFont="1" applyFill="1" applyBorder="1" applyAlignment="1">
      <alignment horizontal="center" vertical="center"/>
    </xf>
    <xf numFmtId="0" fontId="20" fillId="0" borderId="0" xfId="0" applyFont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6" fillId="0" borderId="0" xfId="0" applyFont="1" applyAlignment="1">
      <alignment horizontal="center" vertical="top"/>
    </xf>
    <xf numFmtId="0" fontId="7" fillId="0" borderId="2" xfId="0" applyFont="1" applyBorder="1" applyAlignment="1">
      <alignment horizontal="left" vertical="top"/>
    </xf>
    <xf numFmtId="0" fontId="21" fillId="8" borderId="1" xfId="0" applyFont="1" applyFill="1" applyBorder="1" applyAlignment="1">
      <alignment horizontal="center" vertical="center"/>
    </xf>
    <xf numFmtId="0" fontId="21" fillId="8" borderId="5" xfId="0" applyFont="1" applyFill="1" applyBorder="1" applyAlignment="1">
      <alignment horizontal="center" vertical="top"/>
    </xf>
    <xf numFmtId="0" fontId="21" fillId="8" borderId="7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4" fillId="8" borderId="3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7" fillId="0" borderId="1" xfId="2" applyFont="1" applyBorder="1" applyAlignment="1">
      <alignment horizontal="left" vertical="top" wrapText="1"/>
    </xf>
    <xf numFmtId="0" fontId="7" fillId="0" borderId="3" xfId="2" applyFont="1" applyBorder="1" applyAlignment="1">
      <alignment horizontal="left" vertical="top" wrapText="1"/>
    </xf>
    <xf numFmtId="0" fontId="7" fillId="0" borderId="2" xfId="2" applyFont="1" applyBorder="1" applyAlignment="1">
      <alignment horizontal="left" vertical="top" wrapText="1"/>
    </xf>
    <xf numFmtId="0" fontId="7" fillId="0" borderId="6" xfId="2" applyFont="1" applyBorder="1" applyAlignment="1">
      <alignment horizontal="left" vertical="top" wrapText="1"/>
    </xf>
    <xf numFmtId="0" fontId="10" fillId="0" borderId="1" xfId="2" applyFont="1" applyBorder="1" applyAlignment="1">
      <alignment horizontal="left" vertical="top" wrapText="1"/>
    </xf>
    <xf numFmtId="0" fontId="10" fillId="0" borderId="3" xfId="2" applyFont="1" applyBorder="1" applyAlignment="1">
      <alignment horizontal="left" vertical="top" wrapText="1"/>
    </xf>
    <xf numFmtId="0" fontId="10" fillId="0" borderId="5" xfId="2" applyFont="1" applyBorder="1" applyAlignment="1">
      <alignment horizontal="left" vertical="top" wrapText="1"/>
    </xf>
    <xf numFmtId="0" fontId="10" fillId="0" borderId="4" xfId="2" applyFont="1" applyBorder="1" applyAlignment="1">
      <alignment horizontal="left" vertical="top" wrapText="1"/>
    </xf>
    <xf numFmtId="0" fontId="7" fillId="0" borderId="5" xfId="2" applyFont="1" applyBorder="1" applyAlignment="1">
      <alignment horizontal="left" vertical="top" wrapText="1"/>
    </xf>
    <xf numFmtId="0" fontId="16" fillId="0" borderId="11" xfId="2" applyFont="1" applyBorder="1" applyAlignment="1">
      <alignment horizontal="center"/>
    </xf>
    <xf numFmtId="0" fontId="17" fillId="0" borderId="11" xfId="2" applyFont="1" applyBorder="1"/>
    <xf numFmtId="0" fontId="17" fillId="0" borderId="10" xfId="2" applyFont="1" applyBorder="1"/>
    <xf numFmtId="0" fontId="16" fillId="0" borderId="0" xfId="2" applyFont="1" applyAlignment="1">
      <alignment horizontal="center"/>
    </xf>
    <xf numFmtId="0" fontId="14" fillId="0" borderId="0" xfId="2"/>
    <xf numFmtId="0" fontId="15" fillId="0" borderId="3" xfId="2" applyFont="1" applyFill="1" applyBorder="1" applyAlignment="1">
      <alignment horizontal="center" vertical="center" wrapText="1"/>
    </xf>
    <xf numFmtId="0" fontId="15" fillId="0" borderId="5" xfId="2" applyFont="1" applyFill="1" applyBorder="1" applyAlignment="1">
      <alignment horizontal="center" vertical="center" wrapText="1"/>
    </xf>
    <xf numFmtId="0" fontId="15" fillId="0" borderId="4" xfId="2" applyFont="1" applyFill="1" applyBorder="1" applyAlignment="1">
      <alignment horizontal="center" vertical="center" wrapText="1"/>
    </xf>
    <xf numFmtId="0" fontId="11" fillId="5" borderId="13" xfId="2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top"/>
    </xf>
    <xf numFmtId="0" fontId="0" fillId="0" borderId="8" xfId="0" applyFill="1" applyBorder="1" applyAlignment="1">
      <alignment horizontal="left" vertical="top"/>
    </xf>
    <xf numFmtId="0" fontId="0" fillId="0" borderId="7" xfId="0" applyFill="1" applyBorder="1" applyAlignment="1">
      <alignment horizontal="left" vertical="top"/>
    </xf>
    <xf numFmtId="0" fontId="0" fillId="9" borderId="1" xfId="0" applyFill="1" applyBorder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0" fillId="8" borderId="5" xfId="0" applyFill="1" applyBorder="1" applyAlignment="1">
      <alignment horizontal="left" vertical="top"/>
    </xf>
    <xf numFmtId="0" fontId="0" fillId="8" borderId="4" xfId="0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4" fillId="8" borderId="2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17" fillId="0" borderId="9" xfId="2" applyFont="1" applyBorder="1"/>
    <xf numFmtId="0" fontId="17" fillId="0" borderId="9" xfId="2" applyFont="1" applyBorder="1" applyAlignment="1">
      <alignment horizontal="center"/>
    </xf>
    <xf numFmtId="0" fontId="17" fillId="0" borderId="9" xfId="2" applyFont="1" applyBorder="1" applyAlignment="1">
      <alignment wrapText="1"/>
    </xf>
    <xf numFmtId="0" fontId="17" fillId="0" borderId="1" xfId="2" applyFont="1" applyBorder="1" applyAlignment="1">
      <alignment horizontal="center" vertical="center"/>
    </xf>
    <xf numFmtId="0" fontId="14" fillId="0" borderId="0" xfId="2" applyAlignment="1">
      <alignment horizontal="center"/>
    </xf>
    <xf numFmtId="0" fontId="17" fillId="0" borderId="9" xfId="2" applyFont="1" applyBorder="1" applyAlignment="1">
      <alignment horizontal="center" wrapText="1"/>
    </xf>
  </cellXfs>
  <cellStyles count="3">
    <cellStyle name="Normal" xfId="0" builtinId="0"/>
    <cellStyle name="Normal 2" xfId="2" xr:uid="{28405556-500F-7C4B-B12D-FB43CBD3CBF0}"/>
    <cellStyle name="Percent" xfId="1" builtinId="5"/>
  </cellStyles>
  <dxfs count="0"/>
  <tableStyles count="0" defaultTableStyle="TableStyleMedium2" defaultPivotStyle="PivotStyleLight16"/>
  <colors>
    <mruColors>
      <color rgb="FFFFFFCC"/>
      <color rgb="FFFFFFFF"/>
      <color rgb="FF941100"/>
      <color rgb="FF001F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Red">
      <a:dk1>
        <a:sysClr val="windowText" lastClr="000000"/>
      </a:dk1>
      <a:lt1>
        <a:sysClr val="window" lastClr="FFFFFF"/>
      </a:lt1>
      <a:dk2>
        <a:srgbClr val="323232"/>
      </a:dk2>
      <a:lt2>
        <a:srgbClr val="E5C243"/>
      </a:lt2>
      <a:accent1>
        <a:srgbClr val="A5300F"/>
      </a:accent1>
      <a:accent2>
        <a:srgbClr val="D55816"/>
      </a:accent2>
      <a:accent3>
        <a:srgbClr val="E19825"/>
      </a:accent3>
      <a:accent4>
        <a:srgbClr val="B19C7D"/>
      </a:accent4>
      <a:accent5>
        <a:srgbClr val="7F5F52"/>
      </a:accent5>
      <a:accent6>
        <a:srgbClr val="B27D49"/>
      </a:accent6>
      <a:hlink>
        <a:srgbClr val="6B9F25"/>
      </a:hlink>
      <a:folHlink>
        <a:srgbClr val="B26B0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39C72-458B-1346-A1F9-443B865EF932}">
  <sheetPr codeName="Sheet10"/>
  <dimension ref="A1:C36"/>
  <sheetViews>
    <sheetView showGridLines="0" workbookViewId="0">
      <selection activeCell="E29" sqref="E29"/>
    </sheetView>
  </sheetViews>
  <sheetFormatPr baseColWidth="10" defaultRowHeight="15" x14ac:dyDescent="0.2"/>
  <cols>
    <col min="1" max="1" width="23.83203125" customWidth="1"/>
    <col min="2" max="2" width="7" bestFit="1" customWidth="1"/>
    <col min="3" max="3" width="117.5" customWidth="1"/>
  </cols>
  <sheetData>
    <row r="1" spans="1:3" ht="15" customHeight="1" x14ac:dyDescent="0.2">
      <c r="A1" s="89" t="s">
        <v>111</v>
      </c>
      <c r="B1" s="89"/>
      <c r="C1" s="89"/>
    </row>
    <row r="2" spans="1:3" ht="15" customHeight="1" x14ac:dyDescent="0.2">
      <c r="A2" s="89"/>
      <c r="B2" s="89"/>
      <c r="C2" s="89"/>
    </row>
    <row r="3" spans="1:3" ht="15" customHeight="1" x14ac:dyDescent="0.2">
      <c r="A3" s="89"/>
      <c r="B3" s="89"/>
      <c r="C3" s="89"/>
    </row>
    <row r="4" spans="1:3" ht="15" customHeight="1" x14ac:dyDescent="0.2">
      <c r="A4" s="89"/>
      <c r="B4" s="89"/>
      <c r="C4" s="89"/>
    </row>
    <row r="5" spans="1:3" ht="26" thickBot="1" x14ac:dyDescent="0.25">
      <c r="A5" s="25" t="s">
        <v>225</v>
      </c>
      <c r="B5" s="25"/>
      <c r="C5" s="25"/>
    </row>
    <row r="6" spans="1:3" ht="28" thickBot="1" x14ac:dyDescent="0.25">
      <c r="A6" s="26" t="s">
        <v>112</v>
      </c>
      <c r="B6" s="26" t="s">
        <v>4</v>
      </c>
      <c r="C6" s="26" t="s">
        <v>17</v>
      </c>
    </row>
    <row r="7" spans="1:3" ht="50" thickTop="1" thickBot="1" x14ac:dyDescent="0.25">
      <c r="A7" s="19" t="s">
        <v>6</v>
      </c>
      <c r="B7" s="19">
        <v>100</v>
      </c>
      <c r="C7" s="20" t="s">
        <v>229</v>
      </c>
    </row>
    <row r="8" spans="1:3" ht="50" thickTop="1" thickBot="1" x14ac:dyDescent="0.25">
      <c r="A8" s="21" t="s">
        <v>5</v>
      </c>
      <c r="B8" s="21">
        <v>90</v>
      </c>
      <c r="C8" s="20" t="s">
        <v>230</v>
      </c>
    </row>
    <row r="9" spans="1:3" ht="25" thickBot="1" x14ac:dyDescent="0.25">
      <c r="A9" s="23" t="s">
        <v>7</v>
      </c>
      <c r="B9" s="23">
        <v>80</v>
      </c>
      <c r="C9" s="24" t="s">
        <v>228</v>
      </c>
    </row>
    <row r="10" spans="1:3" ht="25" thickBot="1" x14ac:dyDescent="0.25">
      <c r="A10" s="21" t="s">
        <v>8</v>
      </c>
      <c r="B10" s="21">
        <v>70</v>
      </c>
      <c r="C10" s="22" t="s">
        <v>115</v>
      </c>
    </row>
    <row r="11" spans="1:3" ht="25" thickBot="1" x14ac:dyDescent="0.25">
      <c r="A11" s="23" t="s">
        <v>9</v>
      </c>
      <c r="B11" s="23">
        <v>60</v>
      </c>
      <c r="C11" s="24" t="s">
        <v>116</v>
      </c>
    </row>
    <row r="12" spans="1:3" ht="25" thickBot="1" x14ac:dyDescent="0.25">
      <c r="A12" s="21" t="s">
        <v>10</v>
      </c>
      <c r="B12" s="21">
        <v>50</v>
      </c>
      <c r="C12" s="22" t="s">
        <v>207</v>
      </c>
    </row>
    <row r="13" spans="1:3" ht="25" thickBot="1" x14ac:dyDescent="0.25">
      <c r="A13" s="23" t="s">
        <v>11</v>
      </c>
      <c r="B13" s="23">
        <v>30</v>
      </c>
      <c r="C13" s="24" t="s">
        <v>208</v>
      </c>
    </row>
    <row r="14" spans="1:3" ht="25" thickBot="1" x14ac:dyDescent="0.25">
      <c r="A14" s="21" t="s">
        <v>117</v>
      </c>
      <c r="B14" s="21">
        <v>0</v>
      </c>
      <c r="C14" s="22" t="s">
        <v>118</v>
      </c>
    </row>
    <row r="16" spans="1:3" ht="26" thickBot="1" x14ac:dyDescent="0.25">
      <c r="A16" s="25" t="s">
        <v>226</v>
      </c>
      <c r="B16" s="25"/>
      <c r="C16" s="25"/>
    </row>
    <row r="17" spans="1:3" ht="28" thickBot="1" x14ac:dyDescent="0.25">
      <c r="A17" s="26" t="s">
        <v>112</v>
      </c>
      <c r="B17" s="26" t="s">
        <v>4</v>
      </c>
      <c r="C17" s="26" t="s">
        <v>17</v>
      </c>
    </row>
    <row r="18" spans="1:3" ht="50" thickTop="1" thickBot="1" x14ac:dyDescent="0.25">
      <c r="A18" s="19" t="s">
        <v>6</v>
      </c>
      <c r="B18" s="19">
        <v>100</v>
      </c>
      <c r="C18" s="20" t="s">
        <v>113</v>
      </c>
    </row>
    <row r="19" spans="1:3" ht="49" thickBot="1" x14ac:dyDescent="0.25">
      <c r="A19" s="21" t="s">
        <v>5</v>
      </c>
      <c r="B19" s="21">
        <v>90</v>
      </c>
      <c r="C19" s="22" t="s">
        <v>114</v>
      </c>
    </row>
    <row r="20" spans="1:3" ht="25" thickBot="1" x14ac:dyDescent="0.25">
      <c r="A20" s="23" t="s">
        <v>7</v>
      </c>
      <c r="B20" s="23">
        <v>80</v>
      </c>
      <c r="C20" s="24" t="s">
        <v>228</v>
      </c>
    </row>
    <row r="21" spans="1:3" ht="25" thickBot="1" x14ac:dyDescent="0.25">
      <c r="A21" s="21" t="s">
        <v>8</v>
      </c>
      <c r="B21" s="21">
        <v>70</v>
      </c>
      <c r="C21" s="22" t="s">
        <v>115</v>
      </c>
    </row>
    <row r="22" spans="1:3" ht="25" thickBot="1" x14ac:dyDescent="0.25">
      <c r="A22" s="23" t="s">
        <v>9</v>
      </c>
      <c r="B22" s="23">
        <v>60</v>
      </c>
      <c r="C22" s="24" t="s">
        <v>116</v>
      </c>
    </row>
    <row r="23" spans="1:3" ht="25" thickBot="1" x14ac:dyDescent="0.25">
      <c r="A23" s="21" t="s">
        <v>10</v>
      </c>
      <c r="B23" s="21">
        <v>50</v>
      </c>
      <c r="C23" s="22" t="s">
        <v>207</v>
      </c>
    </row>
    <row r="24" spans="1:3" ht="25" thickBot="1" x14ac:dyDescent="0.25">
      <c r="A24" s="23" t="s">
        <v>11</v>
      </c>
      <c r="B24" s="23">
        <v>30</v>
      </c>
      <c r="C24" s="24" t="s">
        <v>208</v>
      </c>
    </row>
    <row r="25" spans="1:3" ht="25" thickBot="1" x14ac:dyDescent="0.25">
      <c r="A25" s="21" t="s">
        <v>117</v>
      </c>
      <c r="B25" s="21">
        <v>0</v>
      </c>
      <c r="C25" s="22" t="s">
        <v>118</v>
      </c>
    </row>
    <row r="27" spans="1:3" ht="26" thickBot="1" x14ac:dyDescent="0.25">
      <c r="A27" s="25" t="s">
        <v>227</v>
      </c>
      <c r="B27" s="25"/>
      <c r="C27" s="25"/>
    </row>
    <row r="28" spans="1:3" ht="28" thickBot="1" x14ac:dyDescent="0.25">
      <c r="A28" s="26" t="s">
        <v>112</v>
      </c>
      <c r="B28" s="26" t="s">
        <v>4</v>
      </c>
      <c r="C28" s="26" t="s">
        <v>17</v>
      </c>
    </row>
    <row r="29" spans="1:3" ht="50" thickTop="1" thickBot="1" x14ac:dyDescent="0.25">
      <c r="A29" s="19" t="s">
        <v>6</v>
      </c>
      <c r="B29" s="19">
        <v>100</v>
      </c>
      <c r="C29" s="20" t="s">
        <v>113</v>
      </c>
    </row>
    <row r="30" spans="1:3" ht="49" thickBot="1" x14ac:dyDescent="0.25">
      <c r="A30" s="21" t="s">
        <v>5</v>
      </c>
      <c r="B30" s="21">
        <v>90</v>
      </c>
      <c r="C30" s="22" t="s">
        <v>114</v>
      </c>
    </row>
    <row r="31" spans="1:3" ht="25" thickBot="1" x14ac:dyDescent="0.25">
      <c r="A31" s="23" t="s">
        <v>7</v>
      </c>
      <c r="B31" s="23">
        <v>80</v>
      </c>
      <c r="C31" s="24" t="s">
        <v>228</v>
      </c>
    </row>
    <row r="32" spans="1:3" ht="25" thickBot="1" x14ac:dyDescent="0.25">
      <c r="A32" s="21" t="s">
        <v>8</v>
      </c>
      <c r="B32" s="21">
        <v>70</v>
      </c>
      <c r="C32" s="22" t="s">
        <v>115</v>
      </c>
    </row>
    <row r="33" spans="1:3" ht="25" thickBot="1" x14ac:dyDescent="0.25">
      <c r="A33" s="23" t="s">
        <v>9</v>
      </c>
      <c r="B33" s="23">
        <v>60</v>
      </c>
      <c r="C33" s="24" t="s">
        <v>116</v>
      </c>
    </row>
    <row r="34" spans="1:3" ht="25" thickBot="1" x14ac:dyDescent="0.25">
      <c r="A34" s="21" t="s">
        <v>10</v>
      </c>
      <c r="B34" s="21">
        <v>50</v>
      </c>
      <c r="C34" s="22" t="s">
        <v>207</v>
      </c>
    </row>
    <row r="35" spans="1:3" ht="25" thickBot="1" x14ac:dyDescent="0.25">
      <c r="A35" s="23" t="s">
        <v>11</v>
      </c>
      <c r="B35" s="23">
        <v>30</v>
      </c>
      <c r="C35" s="24" t="s">
        <v>208</v>
      </c>
    </row>
    <row r="36" spans="1:3" ht="25" thickBot="1" x14ac:dyDescent="0.25">
      <c r="A36" s="21" t="s">
        <v>117</v>
      </c>
      <c r="B36" s="21">
        <v>0</v>
      </c>
      <c r="C36" s="22" t="s">
        <v>118</v>
      </c>
    </row>
  </sheetData>
  <mergeCells count="1">
    <mergeCell ref="A1:C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1D812-DD82-614F-9223-4EC8AA1F12E5}">
  <sheetPr codeName="Sheet23"/>
  <dimension ref="A1:W102"/>
  <sheetViews>
    <sheetView showGridLines="0" zoomScale="112" zoomScaleNormal="70" workbookViewId="0">
      <pane ySplit="2" topLeftCell="A3" activePane="bottomLeft" state="frozen"/>
      <selection activeCell="B1" sqref="B1"/>
      <selection pane="bottomLeft" activeCell="F1" sqref="F1:G1048576"/>
    </sheetView>
  </sheetViews>
  <sheetFormatPr baseColWidth="10" defaultColWidth="8.83203125" defaultRowHeight="15" x14ac:dyDescent="0.2"/>
  <cols>
    <col min="1" max="1" width="4" style="2" bestFit="1" customWidth="1"/>
    <col min="2" max="2" width="70" style="2" customWidth="1"/>
    <col min="3" max="3" width="6.83203125" style="2" bestFit="1" customWidth="1"/>
    <col min="4" max="5" width="9.6640625" style="1" bestFit="1" customWidth="1"/>
    <col min="6" max="7" width="63.83203125" style="129" customWidth="1"/>
    <col min="8" max="8" width="6.6640625" bestFit="1" customWidth="1"/>
    <col min="9" max="9" width="9.6640625" bestFit="1" customWidth="1"/>
    <col min="10" max="10" width="6.6640625" bestFit="1" customWidth="1"/>
    <col min="11" max="11" width="9.6640625" bestFit="1" customWidth="1"/>
    <col min="12" max="12" width="6.6640625" bestFit="1" customWidth="1"/>
    <col min="13" max="13" width="9.6640625" bestFit="1" customWidth="1"/>
    <col min="14" max="14" width="6.6640625" bestFit="1" customWidth="1"/>
    <col min="15" max="15" width="9.6640625" bestFit="1" customWidth="1"/>
    <col min="16" max="16" width="6.6640625" bestFit="1" customWidth="1"/>
    <col min="17" max="17" width="9.6640625" bestFit="1" customWidth="1"/>
    <col min="18" max="18" width="6.6640625" bestFit="1" customWidth="1"/>
    <col min="19" max="19" width="9.6640625" bestFit="1" customWidth="1"/>
    <col min="20" max="20" width="6.6640625" bestFit="1" customWidth="1"/>
    <col min="21" max="21" width="9.6640625" bestFit="1" customWidth="1"/>
    <col min="22" max="22" width="6.6640625" bestFit="1" customWidth="1"/>
    <col min="23" max="23" width="9.6640625" bestFit="1" customWidth="1"/>
  </cols>
  <sheetData>
    <row r="1" spans="1:23" ht="16" customHeight="1" x14ac:dyDescent="0.2">
      <c r="A1" s="96" t="s">
        <v>0</v>
      </c>
      <c r="B1" s="96" t="s">
        <v>1</v>
      </c>
      <c r="C1" s="96" t="s">
        <v>18</v>
      </c>
      <c r="D1" s="96" t="s">
        <v>212</v>
      </c>
      <c r="E1" s="99"/>
      <c r="F1" s="130" t="s">
        <v>49</v>
      </c>
      <c r="G1" s="130" t="s">
        <v>128</v>
      </c>
    </row>
    <row r="2" spans="1:23" s="5" customFormat="1" ht="17" customHeight="1" x14ac:dyDescent="0.2">
      <c r="A2" s="96"/>
      <c r="B2" s="96"/>
      <c r="C2" s="96"/>
      <c r="D2" s="31" t="s">
        <v>39</v>
      </c>
      <c r="E2" s="66" t="s">
        <v>4</v>
      </c>
      <c r="F2" s="131"/>
      <c r="G2" s="131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</row>
    <row r="3" spans="1:23" ht="17" x14ac:dyDescent="0.2">
      <c r="A3" s="72">
        <v>1</v>
      </c>
      <c r="B3" s="70" t="s">
        <v>2</v>
      </c>
      <c r="C3" s="40">
        <v>30</v>
      </c>
      <c r="D3" s="41"/>
      <c r="E3" s="82">
        <f>SUM(E4,E12,E25)</f>
        <v>0</v>
      </c>
      <c r="F3" s="125"/>
      <c r="G3" s="125"/>
    </row>
    <row r="4" spans="1:23" ht="17" x14ac:dyDescent="0.2">
      <c r="A4" s="29" t="s">
        <v>3</v>
      </c>
      <c r="B4" s="7" t="s">
        <v>160</v>
      </c>
      <c r="C4" s="69">
        <f>C3*0.2</f>
        <v>6</v>
      </c>
      <c r="D4" s="73"/>
      <c r="E4" s="83" t="str">
        <f>IF(D4="AA",1*C4,IF(D4="A",0.9*C4,IF(D4="BB",0.8*C4,IF(D4="B",0.7*C4,IF(D4="CC",0.6*C4,IF(D4="C",0.5*C4,IF(D4="D",0.3*C4,IF(D4="E",0*C4,"Belum Diisi"))))))))</f>
        <v>Belum Diisi</v>
      </c>
      <c r="F4" s="126"/>
      <c r="G4" s="126"/>
    </row>
    <row r="5" spans="1:23" ht="16" x14ac:dyDescent="0.2">
      <c r="A5" s="105" t="s">
        <v>119</v>
      </c>
      <c r="B5" s="112"/>
      <c r="C5" s="112"/>
      <c r="D5" s="112"/>
      <c r="E5" s="112"/>
      <c r="F5" s="101"/>
      <c r="G5" s="101"/>
    </row>
    <row r="6" spans="1:23" ht="16" x14ac:dyDescent="0.2">
      <c r="A6" s="27">
        <v>1</v>
      </c>
      <c r="B6" s="104" t="s">
        <v>166</v>
      </c>
      <c r="C6" s="104"/>
      <c r="D6" s="104"/>
      <c r="E6" s="105"/>
      <c r="F6" s="102"/>
      <c r="G6" s="102"/>
    </row>
    <row r="7" spans="1:23" ht="16" x14ac:dyDescent="0.2">
      <c r="A7" s="27">
        <v>2</v>
      </c>
      <c r="B7" s="104" t="s">
        <v>161</v>
      </c>
      <c r="C7" s="104"/>
      <c r="D7" s="104"/>
      <c r="E7" s="105"/>
      <c r="F7" s="102"/>
      <c r="G7" s="102"/>
    </row>
    <row r="8" spans="1:23" ht="16" x14ac:dyDescent="0.2">
      <c r="A8" s="27">
        <v>3</v>
      </c>
      <c r="B8" s="104" t="s">
        <v>162</v>
      </c>
      <c r="C8" s="104"/>
      <c r="D8" s="104"/>
      <c r="E8" s="105"/>
      <c r="F8" s="102"/>
      <c r="G8" s="102"/>
    </row>
    <row r="9" spans="1:23" ht="16" x14ac:dyDescent="0.2">
      <c r="A9" s="27">
        <v>4</v>
      </c>
      <c r="B9" s="104" t="s">
        <v>163</v>
      </c>
      <c r="C9" s="104"/>
      <c r="D9" s="104"/>
      <c r="E9" s="105"/>
      <c r="F9" s="102"/>
      <c r="G9" s="102"/>
    </row>
    <row r="10" spans="1:23" ht="16" x14ac:dyDescent="0.2">
      <c r="A10" s="27">
        <v>5</v>
      </c>
      <c r="B10" s="104" t="s">
        <v>164</v>
      </c>
      <c r="C10" s="104"/>
      <c r="D10" s="104"/>
      <c r="E10" s="105"/>
      <c r="F10" s="102"/>
      <c r="G10" s="102"/>
    </row>
    <row r="11" spans="1:23" ht="16" x14ac:dyDescent="0.2">
      <c r="A11" s="27">
        <v>6</v>
      </c>
      <c r="B11" s="104" t="s">
        <v>165</v>
      </c>
      <c r="C11" s="104"/>
      <c r="D11" s="104"/>
      <c r="E11" s="105"/>
      <c r="F11" s="103"/>
      <c r="G11" s="103"/>
    </row>
    <row r="12" spans="1:23" ht="68" x14ac:dyDescent="0.2">
      <c r="A12" s="29" t="s">
        <v>19</v>
      </c>
      <c r="B12" s="7" t="s">
        <v>172</v>
      </c>
      <c r="C12" s="4">
        <f>C3*0.3</f>
        <v>9</v>
      </c>
      <c r="D12" s="73"/>
      <c r="E12" s="83" t="str">
        <f>IF(D12="AA",1*C12,IF(D12="A",0.9*C12,IF(D12="BB",0.8*C12,IF(D12="B",0.7*C12,IF(D12="CC",0.6*C12,IF(D12="C",0.5*C12,IF(D12="D",0.3*C12,IF(D12="E",0*C12,"Belum Diisi"))))))))</f>
        <v>Belum Diisi</v>
      </c>
      <c r="F12" s="126"/>
      <c r="G12" s="126"/>
    </row>
    <row r="13" spans="1:23" ht="16" x14ac:dyDescent="0.2">
      <c r="A13" s="105" t="s">
        <v>119</v>
      </c>
      <c r="B13" s="112"/>
      <c r="C13" s="112"/>
      <c r="D13" s="112"/>
      <c r="E13" s="112"/>
      <c r="F13" s="101"/>
      <c r="G13" s="101"/>
    </row>
    <row r="14" spans="1:23" ht="16" x14ac:dyDescent="0.2">
      <c r="A14" s="27">
        <v>1</v>
      </c>
      <c r="B14" s="104" t="s">
        <v>167</v>
      </c>
      <c r="C14" s="104"/>
      <c r="D14" s="104"/>
      <c r="E14" s="105"/>
      <c r="F14" s="102"/>
      <c r="G14" s="102"/>
    </row>
    <row r="15" spans="1:23" ht="16" x14ac:dyDescent="0.2">
      <c r="A15" s="27">
        <v>2</v>
      </c>
      <c r="B15" s="104" t="s">
        <v>168</v>
      </c>
      <c r="C15" s="104"/>
      <c r="D15" s="104"/>
      <c r="E15" s="105"/>
      <c r="F15" s="102"/>
      <c r="G15" s="102"/>
    </row>
    <row r="16" spans="1:23" ht="33" customHeight="1" x14ac:dyDescent="0.2">
      <c r="A16" s="27">
        <v>3</v>
      </c>
      <c r="B16" s="104" t="s">
        <v>169</v>
      </c>
      <c r="C16" s="104"/>
      <c r="D16" s="104"/>
      <c r="E16" s="105"/>
      <c r="F16" s="102"/>
      <c r="G16" s="102"/>
    </row>
    <row r="17" spans="1:7" ht="35" customHeight="1" x14ac:dyDescent="0.2">
      <c r="A17" s="27">
        <v>4</v>
      </c>
      <c r="B17" s="104" t="s">
        <v>12</v>
      </c>
      <c r="C17" s="104"/>
      <c r="D17" s="104"/>
      <c r="E17" s="105"/>
      <c r="F17" s="102"/>
      <c r="G17" s="102"/>
    </row>
    <row r="18" spans="1:7" ht="16" x14ac:dyDescent="0.2">
      <c r="A18" s="27">
        <v>6</v>
      </c>
      <c r="B18" s="104" t="s">
        <v>170</v>
      </c>
      <c r="C18" s="104"/>
      <c r="D18" s="104"/>
      <c r="E18" s="105"/>
      <c r="F18" s="102"/>
      <c r="G18" s="102"/>
    </row>
    <row r="19" spans="1:7" ht="34" customHeight="1" x14ac:dyDescent="0.2">
      <c r="A19" s="27">
        <v>5</v>
      </c>
      <c r="B19" s="104" t="s">
        <v>173</v>
      </c>
      <c r="C19" s="104"/>
      <c r="D19" s="104"/>
      <c r="E19" s="105"/>
      <c r="F19" s="102"/>
      <c r="G19" s="102"/>
    </row>
    <row r="20" spans="1:7" ht="16" x14ac:dyDescent="0.2">
      <c r="A20" s="27">
        <v>7</v>
      </c>
      <c r="B20" s="104" t="s">
        <v>13</v>
      </c>
      <c r="C20" s="104"/>
      <c r="D20" s="104"/>
      <c r="E20" s="105"/>
      <c r="F20" s="102"/>
      <c r="G20" s="102"/>
    </row>
    <row r="21" spans="1:7" ht="34" customHeight="1" x14ac:dyDescent="0.2">
      <c r="A21" s="27">
        <v>8</v>
      </c>
      <c r="B21" s="104" t="s">
        <v>174</v>
      </c>
      <c r="C21" s="104"/>
      <c r="D21" s="104"/>
      <c r="E21" s="105"/>
      <c r="F21" s="102"/>
      <c r="G21" s="102"/>
    </row>
    <row r="22" spans="1:7" ht="33" customHeight="1" x14ac:dyDescent="0.2">
      <c r="A22" s="27">
        <v>9</v>
      </c>
      <c r="B22" s="104" t="s">
        <v>175</v>
      </c>
      <c r="C22" s="104"/>
      <c r="D22" s="104"/>
      <c r="E22" s="105"/>
      <c r="F22" s="102"/>
      <c r="G22" s="102"/>
    </row>
    <row r="23" spans="1:7" ht="16" x14ac:dyDescent="0.2">
      <c r="A23" s="27">
        <v>10</v>
      </c>
      <c r="B23" s="104" t="s">
        <v>201</v>
      </c>
      <c r="C23" s="104"/>
      <c r="D23" s="104"/>
      <c r="E23" s="105"/>
      <c r="F23" s="102"/>
      <c r="G23" s="102"/>
    </row>
    <row r="24" spans="1:7" ht="16" x14ac:dyDescent="0.2">
      <c r="A24" s="27">
        <v>11</v>
      </c>
      <c r="B24" s="104" t="s">
        <v>200</v>
      </c>
      <c r="C24" s="104"/>
      <c r="D24" s="104"/>
      <c r="E24" s="105"/>
      <c r="F24" s="103"/>
      <c r="G24" s="103"/>
    </row>
    <row r="25" spans="1:7" ht="34" x14ac:dyDescent="0.2">
      <c r="A25" s="29" t="s">
        <v>20</v>
      </c>
      <c r="B25" s="7" t="s">
        <v>171</v>
      </c>
      <c r="C25" s="4">
        <f>C3*0.5</f>
        <v>15</v>
      </c>
      <c r="D25" s="73"/>
      <c r="E25" s="83" t="str">
        <f>IF(D25="AA",1*C25,IF(D25="A",0.9*C25,IF(D25="BB",0.8*C25,IF(D25="B",0.7*C25,IF(D25="CC",0.6*C25,IF(D25="C",0.5*C25,IF(D25="D",0.3*C25,IF(D25="E",0*C25,"Belum Diisi"))))))))</f>
        <v>Belum Diisi</v>
      </c>
      <c r="F25" s="126"/>
      <c r="G25" s="126"/>
    </row>
    <row r="26" spans="1:7" ht="16" x14ac:dyDescent="0.2">
      <c r="A26" s="105" t="s">
        <v>119</v>
      </c>
      <c r="B26" s="112"/>
      <c r="C26" s="112"/>
      <c r="D26" s="112"/>
      <c r="E26" s="112"/>
      <c r="F26" s="101"/>
      <c r="G26" s="101"/>
    </row>
    <row r="27" spans="1:7" ht="16" x14ac:dyDescent="0.2">
      <c r="A27" s="28">
        <v>1</v>
      </c>
      <c r="B27" s="104" t="s">
        <v>127</v>
      </c>
      <c r="C27" s="104"/>
      <c r="D27" s="104"/>
      <c r="E27" s="105"/>
      <c r="F27" s="102"/>
      <c r="G27" s="102"/>
    </row>
    <row r="28" spans="1:7" ht="16" x14ac:dyDescent="0.2">
      <c r="A28" s="28">
        <v>2</v>
      </c>
      <c r="B28" s="104" t="s">
        <v>177</v>
      </c>
      <c r="C28" s="104"/>
      <c r="D28" s="104"/>
      <c r="E28" s="105"/>
      <c r="F28" s="102"/>
      <c r="G28" s="102"/>
    </row>
    <row r="29" spans="1:7" ht="33" customHeight="1" x14ac:dyDescent="0.2">
      <c r="A29" s="28">
        <v>3</v>
      </c>
      <c r="B29" s="104" t="s">
        <v>176</v>
      </c>
      <c r="C29" s="104"/>
      <c r="D29" s="104"/>
      <c r="E29" s="105"/>
      <c r="F29" s="102"/>
      <c r="G29" s="102"/>
    </row>
    <row r="30" spans="1:7" ht="16" x14ac:dyDescent="0.2">
      <c r="A30" s="28">
        <v>3</v>
      </c>
      <c r="B30" s="104" t="s">
        <v>178</v>
      </c>
      <c r="C30" s="104"/>
      <c r="D30" s="104"/>
      <c r="E30" s="105"/>
      <c r="F30" s="102"/>
      <c r="G30" s="102"/>
    </row>
    <row r="31" spans="1:7" ht="34" customHeight="1" x14ac:dyDescent="0.2">
      <c r="A31" s="28">
        <v>4</v>
      </c>
      <c r="B31" s="104" t="s">
        <v>180</v>
      </c>
      <c r="C31" s="104"/>
      <c r="D31" s="104"/>
      <c r="E31" s="105"/>
      <c r="F31" s="102"/>
      <c r="G31" s="102"/>
    </row>
    <row r="32" spans="1:7" ht="34" customHeight="1" x14ac:dyDescent="0.2">
      <c r="A32" s="28">
        <v>5</v>
      </c>
      <c r="B32" s="104" t="s">
        <v>179</v>
      </c>
      <c r="C32" s="104"/>
      <c r="D32" s="104"/>
      <c r="E32" s="105"/>
      <c r="F32" s="102"/>
      <c r="G32" s="102"/>
    </row>
    <row r="33" spans="1:7" ht="34" customHeight="1" x14ac:dyDescent="0.2">
      <c r="A33" s="28">
        <v>6</v>
      </c>
      <c r="B33" s="104" t="s">
        <v>202</v>
      </c>
      <c r="C33" s="106"/>
      <c r="D33" s="106"/>
      <c r="E33" s="107"/>
      <c r="F33" s="102"/>
      <c r="G33" s="102"/>
    </row>
    <row r="34" spans="1:7" ht="34" customHeight="1" x14ac:dyDescent="0.2">
      <c r="A34" s="28">
        <v>7</v>
      </c>
      <c r="B34" s="104" t="s">
        <v>203</v>
      </c>
      <c r="C34" s="106"/>
      <c r="D34" s="106"/>
      <c r="E34" s="107"/>
      <c r="F34" s="103"/>
      <c r="G34" s="103"/>
    </row>
    <row r="35" spans="1:7" ht="17" x14ac:dyDescent="0.2">
      <c r="A35" s="38">
        <v>2</v>
      </c>
      <c r="B35" s="68" t="s">
        <v>21</v>
      </c>
      <c r="C35" s="40">
        <v>30</v>
      </c>
      <c r="D35" s="41"/>
      <c r="E35" s="82">
        <f>SUM(E36,E40,E48)</f>
        <v>0</v>
      </c>
      <c r="F35" s="125"/>
      <c r="G35" s="125"/>
    </row>
    <row r="36" spans="1:7" ht="17" x14ac:dyDescent="0.2">
      <c r="A36" s="29" t="s">
        <v>22</v>
      </c>
      <c r="B36" s="7" t="s">
        <v>183</v>
      </c>
      <c r="C36" s="69">
        <f>C35*0.2</f>
        <v>6</v>
      </c>
      <c r="D36" s="73"/>
      <c r="E36" s="83" t="str">
        <f>IF(D36="AA",1*C36,IF(D36="A",0.9*C36,IF(D36="BB",0.8*C36,IF(D36="B",0.7*C36,IF(D36="CC",0.6*C36,IF(D36="C",0.5*C36,IF(D36="D",0.3*C36,IF(D36="E",0*C36,"Belum Diisi"))))))))</f>
        <v>Belum Diisi</v>
      </c>
      <c r="F36" s="126"/>
      <c r="G36" s="126"/>
    </row>
    <row r="37" spans="1:7" ht="16" x14ac:dyDescent="0.2">
      <c r="A37" s="28">
        <v>1</v>
      </c>
      <c r="B37" s="104" t="s">
        <v>181</v>
      </c>
      <c r="C37" s="104"/>
      <c r="D37" s="104"/>
      <c r="E37" s="105"/>
      <c r="F37" s="101"/>
      <c r="G37" s="101"/>
    </row>
    <row r="38" spans="1:7" ht="16" x14ac:dyDescent="0.2">
      <c r="A38" s="28">
        <v>2</v>
      </c>
      <c r="B38" s="104" t="s">
        <v>182</v>
      </c>
      <c r="C38" s="104"/>
      <c r="D38" s="104"/>
      <c r="E38" s="105"/>
      <c r="F38" s="102"/>
      <c r="G38" s="102"/>
    </row>
    <row r="39" spans="1:7" ht="16" x14ac:dyDescent="0.2">
      <c r="A39" s="28">
        <v>3</v>
      </c>
      <c r="B39" s="104" t="s">
        <v>23</v>
      </c>
      <c r="C39" s="104"/>
      <c r="D39" s="104"/>
      <c r="E39" s="105"/>
      <c r="F39" s="103"/>
      <c r="G39" s="103"/>
    </row>
    <row r="40" spans="1:7" ht="51" x14ac:dyDescent="0.2">
      <c r="A40" s="29" t="s">
        <v>24</v>
      </c>
      <c r="B40" s="7" t="s">
        <v>190</v>
      </c>
      <c r="C40" s="4">
        <f>C35*0.3</f>
        <v>9</v>
      </c>
      <c r="D40" s="73"/>
      <c r="E40" s="83" t="str">
        <f>IF(D40="AA",1*C40,IF(D40="A",0.9*C40,IF(D40="BB",0.8*C40,IF(D40="B",0.7*C40,IF(D40="CC",0.6*C40,IF(D40="C",0.5*C40,IF(D40="D",0.3*C40,IF(D40="E",0*C40,"Belum Diisi"))))))))</f>
        <v>Belum Diisi</v>
      </c>
      <c r="F40" s="126"/>
      <c r="G40" s="126"/>
    </row>
    <row r="41" spans="1:7" ht="16" x14ac:dyDescent="0.2">
      <c r="A41" s="67">
        <v>1</v>
      </c>
      <c r="B41" s="108" t="s">
        <v>185</v>
      </c>
      <c r="C41" s="108"/>
      <c r="D41" s="108"/>
      <c r="E41" s="109"/>
      <c r="F41" s="101"/>
      <c r="G41" s="101"/>
    </row>
    <row r="42" spans="1:7" ht="16" x14ac:dyDescent="0.2">
      <c r="A42" s="67">
        <v>2</v>
      </c>
      <c r="B42" s="108" t="s">
        <v>186</v>
      </c>
      <c r="C42" s="108"/>
      <c r="D42" s="108"/>
      <c r="E42" s="109"/>
      <c r="F42" s="102"/>
      <c r="G42" s="102"/>
    </row>
    <row r="43" spans="1:7" ht="16" x14ac:dyDescent="0.2">
      <c r="A43" s="67">
        <v>3</v>
      </c>
      <c r="B43" s="108" t="s">
        <v>187</v>
      </c>
      <c r="C43" s="108"/>
      <c r="D43" s="108"/>
      <c r="E43" s="109"/>
      <c r="F43" s="102"/>
      <c r="G43" s="102"/>
    </row>
    <row r="44" spans="1:7" ht="16" x14ac:dyDescent="0.2">
      <c r="A44" s="67">
        <v>4</v>
      </c>
      <c r="B44" s="104" t="s">
        <v>188</v>
      </c>
      <c r="C44" s="104"/>
      <c r="D44" s="104"/>
      <c r="E44" s="105"/>
      <c r="F44" s="102"/>
      <c r="G44" s="102"/>
    </row>
    <row r="45" spans="1:7" ht="34" customHeight="1" x14ac:dyDescent="0.2">
      <c r="A45" s="67">
        <v>5</v>
      </c>
      <c r="B45" s="108" t="s">
        <v>184</v>
      </c>
      <c r="C45" s="108"/>
      <c r="D45" s="108"/>
      <c r="E45" s="109"/>
      <c r="F45" s="102"/>
      <c r="G45" s="102"/>
    </row>
    <row r="46" spans="1:7" ht="16" x14ac:dyDescent="0.2">
      <c r="A46" s="67">
        <v>6</v>
      </c>
      <c r="B46" s="104" t="s">
        <v>191</v>
      </c>
      <c r="C46" s="104"/>
      <c r="D46" s="104"/>
      <c r="E46" s="105"/>
      <c r="F46" s="102"/>
      <c r="G46" s="102"/>
    </row>
    <row r="47" spans="1:7" ht="16" x14ac:dyDescent="0.2">
      <c r="A47" s="67">
        <v>7</v>
      </c>
      <c r="B47" s="104" t="s">
        <v>192</v>
      </c>
      <c r="C47" s="104"/>
      <c r="D47" s="104"/>
      <c r="E47" s="105"/>
      <c r="F47" s="103"/>
      <c r="G47" s="103"/>
    </row>
    <row r="48" spans="1:7" ht="51" x14ac:dyDescent="0.2">
      <c r="A48" s="29" t="s">
        <v>25</v>
      </c>
      <c r="B48" s="7" t="s">
        <v>189</v>
      </c>
      <c r="C48" s="4">
        <f>C35*0.5</f>
        <v>15</v>
      </c>
      <c r="D48" s="73"/>
      <c r="E48" s="83" t="str">
        <f>IF(D48="AA",1*C48,IF(D48="A",0.9*C48,IF(D48="BB",0.8*C48,IF(D48="B",0.7*C48,IF(D48="CC",0.6*C48,IF(D48="C",0.5*C48,IF(D48="D",0.3*C48,IF(D48="E",0*C48,"Belum Diisi"))))))))</f>
        <v>Belum Diisi</v>
      </c>
      <c r="F48" s="126"/>
      <c r="G48" s="126"/>
    </row>
    <row r="49" spans="1:7" ht="34" customHeight="1" x14ac:dyDescent="0.2">
      <c r="A49" s="28">
        <v>1</v>
      </c>
      <c r="B49" s="104" t="s">
        <v>26</v>
      </c>
      <c r="C49" s="104"/>
      <c r="D49" s="104"/>
      <c r="E49" s="105"/>
      <c r="F49" s="101"/>
      <c r="G49" s="101"/>
    </row>
    <row r="50" spans="1:7" ht="34" customHeight="1" x14ac:dyDescent="0.2">
      <c r="A50" s="28">
        <v>2</v>
      </c>
      <c r="B50" s="104" t="s">
        <v>27</v>
      </c>
      <c r="C50" s="104"/>
      <c r="D50" s="104"/>
      <c r="E50" s="105"/>
      <c r="F50" s="102"/>
      <c r="G50" s="102"/>
    </row>
    <row r="51" spans="1:7" ht="16" x14ac:dyDescent="0.2">
      <c r="A51" s="28">
        <v>3</v>
      </c>
      <c r="B51" s="108" t="s">
        <v>193</v>
      </c>
      <c r="C51" s="108"/>
      <c r="D51" s="108"/>
      <c r="E51" s="109"/>
      <c r="F51" s="102"/>
      <c r="G51" s="102"/>
    </row>
    <row r="52" spans="1:7" ht="16" x14ac:dyDescent="0.2">
      <c r="A52" s="28">
        <v>4</v>
      </c>
      <c r="B52" s="108" t="s">
        <v>195</v>
      </c>
      <c r="C52" s="108"/>
      <c r="D52" s="108"/>
      <c r="E52" s="109"/>
      <c r="F52" s="102"/>
      <c r="G52" s="102"/>
    </row>
    <row r="53" spans="1:7" ht="16" x14ac:dyDescent="0.2">
      <c r="A53" s="28">
        <v>5</v>
      </c>
      <c r="B53" s="108" t="s">
        <v>194</v>
      </c>
      <c r="C53" s="108"/>
      <c r="D53" s="108"/>
      <c r="E53" s="109"/>
      <c r="F53" s="102"/>
      <c r="G53" s="102"/>
    </row>
    <row r="54" spans="1:7" ht="16" x14ac:dyDescent="0.2">
      <c r="A54" s="28">
        <v>6</v>
      </c>
      <c r="B54" s="108" t="s">
        <v>196</v>
      </c>
      <c r="C54" s="108"/>
      <c r="D54" s="108"/>
      <c r="E54" s="109"/>
      <c r="F54" s="102"/>
      <c r="G54" s="102"/>
    </row>
    <row r="55" spans="1:7" ht="16" x14ac:dyDescent="0.2">
      <c r="A55" s="28">
        <v>7</v>
      </c>
      <c r="B55" s="108" t="s">
        <v>197</v>
      </c>
      <c r="C55" s="108"/>
      <c r="D55" s="108"/>
      <c r="E55" s="109"/>
      <c r="F55" s="102"/>
      <c r="G55" s="102"/>
    </row>
    <row r="56" spans="1:7" ht="17" customHeight="1" x14ac:dyDescent="0.2">
      <c r="A56" s="28">
        <v>8</v>
      </c>
      <c r="B56" s="104" t="s">
        <v>28</v>
      </c>
      <c r="C56" s="106"/>
      <c r="D56" s="106"/>
      <c r="E56" s="107"/>
      <c r="F56" s="102"/>
      <c r="G56" s="102"/>
    </row>
    <row r="57" spans="1:7" ht="17" customHeight="1" x14ac:dyDescent="0.2">
      <c r="A57" s="28">
        <v>9</v>
      </c>
      <c r="B57" s="104" t="s">
        <v>204</v>
      </c>
      <c r="C57" s="106"/>
      <c r="D57" s="106"/>
      <c r="E57" s="107"/>
      <c r="F57" s="102"/>
      <c r="G57" s="102"/>
    </row>
    <row r="58" spans="1:7" ht="17" customHeight="1" x14ac:dyDescent="0.2">
      <c r="A58" s="28">
        <v>10</v>
      </c>
      <c r="B58" s="104" t="s">
        <v>205</v>
      </c>
      <c r="C58" s="106"/>
      <c r="D58" s="106"/>
      <c r="E58" s="107"/>
      <c r="F58" s="103"/>
      <c r="G58" s="103"/>
    </row>
    <row r="59" spans="1:7" ht="17" x14ac:dyDescent="0.2">
      <c r="A59" s="38">
        <v>3</v>
      </c>
      <c r="B59" s="68" t="s">
        <v>29</v>
      </c>
      <c r="C59" s="40">
        <v>15</v>
      </c>
      <c r="D59" s="41"/>
      <c r="E59" s="82">
        <f>SUM(E60,E67,E77)</f>
        <v>0</v>
      </c>
      <c r="F59" s="125"/>
      <c r="G59" s="125"/>
    </row>
    <row r="60" spans="1:7" ht="17" x14ac:dyDescent="0.2">
      <c r="A60" s="29" t="s">
        <v>30</v>
      </c>
      <c r="B60" s="7" t="s">
        <v>130</v>
      </c>
      <c r="C60" s="69">
        <f>C59*0.2</f>
        <v>3</v>
      </c>
      <c r="D60" s="73"/>
      <c r="E60" s="83" t="str">
        <f>IF(D60="AA",1*C60,IF(D60="A",0.9*C60,IF(D60="BB",0.8*C60,IF(D60="B",0.7*C60,IF(D60="CC",0.6*C60,IF(D60="C",0.5*C60,IF(D60="D",0.3*C60,IF(D60="E",0*C60,"Belum Diisi"))))))))</f>
        <v>Belum Diisi</v>
      </c>
      <c r="F60" s="126"/>
      <c r="G60" s="126"/>
    </row>
    <row r="61" spans="1:7" ht="16" x14ac:dyDescent="0.2">
      <c r="A61" s="28">
        <v>1</v>
      </c>
      <c r="B61" s="104" t="s">
        <v>133</v>
      </c>
      <c r="C61" s="104"/>
      <c r="D61" s="104"/>
      <c r="E61" s="105"/>
      <c r="F61" s="101"/>
      <c r="G61" s="101"/>
    </row>
    <row r="62" spans="1:7" ht="16" x14ac:dyDescent="0.2">
      <c r="A62" s="28">
        <v>2</v>
      </c>
      <c r="B62" s="104" t="s">
        <v>149</v>
      </c>
      <c r="C62" s="104"/>
      <c r="D62" s="104"/>
      <c r="E62" s="105"/>
      <c r="F62" s="102"/>
      <c r="G62" s="102"/>
    </row>
    <row r="63" spans="1:7" ht="16" x14ac:dyDescent="0.2">
      <c r="A63" s="28">
        <v>3</v>
      </c>
      <c r="B63" s="104" t="s">
        <v>134</v>
      </c>
      <c r="C63" s="104"/>
      <c r="D63" s="104"/>
      <c r="E63" s="105"/>
      <c r="F63" s="102"/>
      <c r="G63" s="102"/>
    </row>
    <row r="64" spans="1:7" ht="16" x14ac:dyDescent="0.2">
      <c r="A64" s="28">
        <v>4</v>
      </c>
      <c r="B64" s="104" t="s">
        <v>135</v>
      </c>
      <c r="C64" s="104"/>
      <c r="D64" s="104"/>
      <c r="E64" s="105"/>
      <c r="F64" s="102"/>
      <c r="G64" s="102"/>
    </row>
    <row r="65" spans="1:7" ht="16" x14ac:dyDescent="0.2">
      <c r="A65" s="28">
        <v>5</v>
      </c>
      <c r="B65" s="104" t="s">
        <v>136</v>
      </c>
      <c r="C65" s="104"/>
      <c r="D65" s="104"/>
      <c r="E65" s="105"/>
      <c r="F65" s="102"/>
      <c r="G65" s="102"/>
    </row>
    <row r="66" spans="1:7" ht="16" x14ac:dyDescent="0.2">
      <c r="A66" s="28">
        <v>6</v>
      </c>
      <c r="B66" s="104" t="s">
        <v>131</v>
      </c>
      <c r="C66" s="104"/>
      <c r="D66" s="104"/>
      <c r="E66" s="105"/>
      <c r="F66" s="103"/>
      <c r="G66" s="103"/>
    </row>
    <row r="67" spans="1:7" ht="51" customHeight="1" x14ac:dyDescent="0.2">
      <c r="A67" s="29" t="s">
        <v>31</v>
      </c>
      <c r="B67" s="7" t="s">
        <v>129</v>
      </c>
      <c r="C67" s="4">
        <f>C59*0.3</f>
        <v>4.5</v>
      </c>
      <c r="D67" s="73"/>
      <c r="E67" s="83" t="str">
        <f>IF(D67="AA",1*C67,IF(D67="A",0.9*C67,IF(D67="BB",0.8*C67,IF(D67="B",0.7*C67,IF(D67="CC",0.6*C67,IF(D67="C",0.5*C67,IF(D67="D",0.3*C67,IF(D67="E",0*C67,"Belum Diisi"))))))))</f>
        <v>Belum Diisi</v>
      </c>
      <c r="F67" s="126"/>
      <c r="G67" s="126"/>
    </row>
    <row r="68" spans="1:7" ht="16" x14ac:dyDescent="0.2">
      <c r="A68" s="28">
        <v>1</v>
      </c>
      <c r="B68" s="104" t="s">
        <v>137</v>
      </c>
      <c r="C68" s="104"/>
      <c r="D68" s="104"/>
      <c r="E68" s="105"/>
      <c r="F68" s="101"/>
      <c r="G68" s="101"/>
    </row>
    <row r="69" spans="1:7" ht="16" x14ac:dyDescent="0.2">
      <c r="A69" s="28">
        <v>2</v>
      </c>
      <c r="B69" s="104" t="s">
        <v>138</v>
      </c>
      <c r="C69" s="104"/>
      <c r="D69" s="104"/>
      <c r="E69" s="105"/>
      <c r="F69" s="102"/>
      <c r="G69" s="102"/>
    </row>
    <row r="70" spans="1:7" ht="16" x14ac:dyDescent="0.2">
      <c r="A70" s="28">
        <v>3</v>
      </c>
      <c r="B70" s="108" t="s">
        <v>141</v>
      </c>
      <c r="C70" s="108"/>
      <c r="D70" s="108"/>
      <c r="E70" s="109"/>
      <c r="F70" s="102"/>
      <c r="G70" s="102"/>
    </row>
    <row r="71" spans="1:7" ht="34" customHeight="1" x14ac:dyDescent="0.2">
      <c r="A71" s="28">
        <v>4</v>
      </c>
      <c r="B71" s="108" t="s">
        <v>142</v>
      </c>
      <c r="C71" s="108"/>
      <c r="D71" s="108"/>
      <c r="E71" s="109"/>
      <c r="F71" s="102"/>
      <c r="G71" s="102"/>
    </row>
    <row r="72" spans="1:7" ht="34" customHeight="1" x14ac:dyDescent="0.2">
      <c r="A72" s="28">
        <v>5</v>
      </c>
      <c r="B72" s="108" t="s">
        <v>143</v>
      </c>
      <c r="C72" s="108"/>
      <c r="D72" s="108"/>
      <c r="E72" s="109"/>
      <c r="F72" s="102"/>
      <c r="G72" s="102"/>
    </row>
    <row r="73" spans="1:7" ht="34" customHeight="1" x14ac:dyDescent="0.2">
      <c r="A73" s="28">
        <v>6</v>
      </c>
      <c r="B73" s="108" t="s">
        <v>140</v>
      </c>
      <c r="C73" s="108"/>
      <c r="D73" s="108"/>
      <c r="E73" s="109"/>
      <c r="F73" s="102"/>
      <c r="G73" s="102"/>
    </row>
    <row r="74" spans="1:7" ht="34" customHeight="1" x14ac:dyDescent="0.2">
      <c r="A74" s="28">
        <v>7</v>
      </c>
      <c r="B74" s="104" t="s">
        <v>139</v>
      </c>
      <c r="C74" s="104"/>
      <c r="D74" s="104"/>
      <c r="E74" s="105"/>
      <c r="F74" s="102"/>
      <c r="G74" s="102"/>
    </row>
    <row r="75" spans="1:7" ht="34" customHeight="1" x14ac:dyDescent="0.2">
      <c r="A75" s="28">
        <v>8</v>
      </c>
      <c r="B75" s="109" t="s">
        <v>132</v>
      </c>
      <c r="C75" s="110"/>
      <c r="D75" s="110"/>
      <c r="E75" s="111"/>
      <c r="F75" s="102"/>
      <c r="G75" s="102"/>
    </row>
    <row r="76" spans="1:7" ht="34" customHeight="1" x14ac:dyDescent="0.2">
      <c r="A76" s="28">
        <v>9</v>
      </c>
      <c r="B76" s="109" t="s">
        <v>144</v>
      </c>
      <c r="C76" s="110"/>
      <c r="D76" s="110"/>
      <c r="E76" s="111"/>
      <c r="F76" s="103"/>
      <c r="G76" s="103"/>
    </row>
    <row r="77" spans="1:7" ht="34" x14ac:dyDescent="0.2">
      <c r="A77" s="29" t="s">
        <v>32</v>
      </c>
      <c r="B77" s="7" t="s">
        <v>33</v>
      </c>
      <c r="C77" s="4">
        <f>C59*0.5</f>
        <v>7.5</v>
      </c>
      <c r="D77" s="73"/>
      <c r="E77" s="83" t="str">
        <f>IF(D77="AA",1*C77,IF(D77="A",0.9*C77,IF(D77="BB",0.8*C77,IF(D77="B",0.7*C77,IF(D77="CC",0.6*C77,IF(D77="C",0.5*C77,IF(D77="D",0.3*C77,IF(D77="E",0*C77,"Belum Diisi"))))))))</f>
        <v>Belum Diisi</v>
      </c>
      <c r="F77" s="126"/>
      <c r="G77" s="126"/>
    </row>
    <row r="78" spans="1:7" ht="16" x14ac:dyDescent="0.2">
      <c r="A78" s="28">
        <v>1</v>
      </c>
      <c r="B78" s="104" t="s">
        <v>151</v>
      </c>
      <c r="C78" s="104"/>
      <c r="D78" s="104"/>
      <c r="E78" s="105"/>
      <c r="F78" s="101"/>
      <c r="G78" s="101"/>
    </row>
    <row r="79" spans="1:7" ht="16" x14ac:dyDescent="0.2">
      <c r="A79" s="28">
        <v>2</v>
      </c>
      <c r="B79" s="104" t="s">
        <v>152</v>
      </c>
      <c r="C79" s="104"/>
      <c r="D79" s="104"/>
      <c r="E79" s="105"/>
      <c r="F79" s="102"/>
      <c r="G79" s="102"/>
    </row>
    <row r="80" spans="1:7" ht="34" customHeight="1" x14ac:dyDescent="0.2">
      <c r="A80" s="28">
        <v>3</v>
      </c>
      <c r="B80" s="104" t="s">
        <v>147</v>
      </c>
      <c r="C80" s="106"/>
      <c r="D80" s="106"/>
      <c r="E80" s="107"/>
      <c r="F80" s="102"/>
      <c r="G80" s="102"/>
    </row>
    <row r="81" spans="1:7" ht="34" customHeight="1" x14ac:dyDescent="0.2">
      <c r="A81" s="28">
        <v>4</v>
      </c>
      <c r="B81" s="104" t="s">
        <v>150</v>
      </c>
      <c r="C81" s="106"/>
      <c r="D81" s="106"/>
      <c r="E81" s="107"/>
      <c r="F81" s="102"/>
      <c r="G81" s="102"/>
    </row>
    <row r="82" spans="1:7" ht="16" x14ac:dyDescent="0.2">
      <c r="A82" s="28">
        <v>5</v>
      </c>
      <c r="B82" s="104" t="s">
        <v>146</v>
      </c>
      <c r="C82" s="104"/>
      <c r="D82" s="104"/>
      <c r="E82" s="105"/>
      <c r="F82" s="102"/>
      <c r="G82" s="102"/>
    </row>
    <row r="83" spans="1:7" ht="34" customHeight="1" x14ac:dyDescent="0.2">
      <c r="A83" s="28">
        <v>6</v>
      </c>
      <c r="B83" s="104" t="s">
        <v>145</v>
      </c>
      <c r="C83" s="106"/>
      <c r="D83" s="106"/>
      <c r="E83" s="107"/>
      <c r="F83" s="102"/>
      <c r="G83" s="102"/>
    </row>
    <row r="84" spans="1:7" ht="16" x14ac:dyDescent="0.2">
      <c r="A84" s="28">
        <v>7</v>
      </c>
      <c r="B84" s="104" t="s">
        <v>148</v>
      </c>
      <c r="C84" s="104"/>
      <c r="D84" s="104"/>
      <c r="E84" s="105"/>
      <c r="F84" s="103"/>
      <c r="G84" s="103"/>
    </row>
    <row r="85" spans="1:7" ht="17" x14ac:dyDescent="0.2">
      <c r="A85" s="38">
        <v>4</v>
      </c>
      <c r="B85" s="68" t="s">
        <v>34</v>
      </c>
      <c r="C85" s="40">
        <v>25</v>
      </c>
      <c r="D85" s="41"/>
      <c r="E85" s="82">
        <f>SUM(E86,E90,E96)</f>
        <v>0</v>
      </c>
      <c r="F85" s="125"/>
      <c r="G85" s="125"/>
    </row>
    <row r="86" spans="1:7" ht="17" x14ac:dyDescent="0.2">
      <c r="A86" s="29" t="s">
        <v>35</v>
      </c>
      <c r="B86" s="7" t="s">
        <v>206</v>
      </c>
      <c r="C86" s="69">
        <f>C85*0.2</f>
        <v>5</v>
      </c>
      <c r="D86" s="73"/>
      <c r="E86" s="83" t="str">
        <f>IF(D86="AA",1*C86,IF(D86="A",0.9*C86,IF(D86="BB",0.8*C86,IF(D86="B",0.7*C86,IF(D86="CC",0.6*C86,IF(D86="C",0.5*C86,IF(D86="D",0.3*C86,IF(D86="E",0*C86,"Belum Diisi"))))))))</f>
        <v>Belum Diisi</v>
      </c>
      <c r="F86" s="126"/>
      <c r="G86" s="126"/>
    </row>
    <row r="87" spans="1:7" ht="16" x14ac:dyDescent="0.2">
      <c r="A87" s="28">
        <v>1</v>
      </c>
      <c r="B87" s="104" t="s">
        <v>156</v>
      </c>
      <c r="C87" s="104"/>
      <c r="D87" s="104"/>
      <c r="E87" s="105"/>
      <c r="F87" s="101"/>
      <c r="G87" s="101"/>
    </row>
    <row r="88" spans="1:7" ht="16" x14ac:dyDescent="0.2">
      <c r="A88" s="28">
        <v>2</v>
      </c>
      <c r="B88" s="104" t="s">
        <v>40</v>
      </c>
      <c r="C88" s="104"/>
      <c r="D88" s="104"/>
      <c r="E88" s="105"/>
      <c r="F88" s="102"/>
      <c r="G88" s="102"/>
    </row>
    <row r="89" spans="1:7" ht="16" x14ac:dyDescent="0.2">
      <c r="A89" s="28">
        <v>3</v>
      </c>
      <c r="B89" s="104" t="s">
        <v>199</v>
      </c>
      <c r="C89" s="104"/>
      <c r="D89" s="104"/>
      <c r="E89" s="105"/>
      <c r="F89" s="103"/>
      <c r="G89" s="103"/>
    </row>
    <row r="90" spans="1:7" ht="34" x14ac:dyDescent="0.2">
      <c r="A90" s="29" t="s">
        <v>37</v>
      </c>
      <c r="B90" s="7" t="s">
        <v>36</v>
      </c>
      <c r="C90" s="4">
        <f>C85*0.3</f>
        <v>7.5</v>
      </c>
      <c r="D90" s="73"/>
      <c r="E90" s="83" t="str">
        <f>IF(D90="AA",1*C90,IF(D90="A",0.9*C90,IF(D90="BB",0.8*C90,IF(D90="B",0.7*C90,IF(D90="CC",0.6*C90,IF(D90="C",0.5*C90,IF(D90="D",0.3*C90,IF(D90="E",0*C90,"Belum Diisi"))))))))</f>
        <v>Belum Diisi</v>
      </c>
      <c r="F90" s="126"/>
      <c r="G90" s="126"/>
    </row>
    <row r="91" spans="1:7" ht="16" x14ac:dyDescent="0.2">
      <c r="A91" s="28">
        <v>1</v>
      </c>
      <c r="B91" s="108" t="s">
        <v>155</v>
      </c>
      <c r="C91" s="108"/>
      <c r="D91" s="108"/>
      <c r="E91" s="109"/>
      <c r="F91" s="101"/>
      <c r="G91" s="101"/>
    </row>
    <row r="92" spans="1:7" ht="16" x14ac:dyDescent="0.2">
      <c r="A92" s="28">
        <v>2</v>
      </c>
      <c r="B92" s="104" t="s">
        <v>154</v>
      </c>
      <c r="C92" s="104"/>
      <c r="D92" s="104"/>
      <c r="E92" s="105"/>
      <c r="F92" s="102"/>
      <c r="G92" s="102"/>
    </row>
    <row r="93" spans="1:7" ht="16" x14ac:dyDescent="0.2">
      <c r="A93" s="28">
        <v>3</v>
      </c>
      <c r="B93" s="108" t="s">
        <v>42</v>
      </c>
      <c r="C93" s="108"/>
      <c r="D93" s="108"/>
      <c r="E93" s="109"/>
      <c r="F93" s="102"/>
      <c r="G93" s="102"/>
    </row>
    <row r="94" spans="1:7" ht="16" x14ac:dyDescent="0.2">
      <c r="A94" s="28">
        <v>4</v>
      </c>
      <c r="B94" s="104" t="s">
        <v>40</v>
      </c>
      <c r="C94" s="104"/>
      <c r="D94" s="104"/>
      <c r="E94" s="105"/>
      <c r="F94" s="102"/>
      <c r="G94" s="102"/>
    </row>
    <row r="95" spans="1:7" ht="16" x14ac:dyDescent="0.2">
      <c r="A95" s="28">
        <v>5</v>
      </c>
      <c r="B95" s="104" t="s">
        <v>198</v>
      </c>
      <c r="C95" s="104"/>
      <c r="D95" s="104"/>
      <c r="E95" s="105"/>
      <c r="F95" s="103"/>
      <c r="G95" s="103"/>
    </row>
    <row r="96" spans="1:7" ht="51" x14ac:dyDescent="0.2">
      <c r="A96" s="29" t="s">
        <v>38</v>
      </c>
      <c r="B96" s="7" t="s">
        <v>153</v>
      </c>
      <c r="C96" s="4">
        <f>C85*0.5</f>
        <v>12.5</v>
      </c>
      <c r="D96" s="73"/>
      <c r="E96" s="83" t="str">
        <f>IF(D96="AA",1*C96,IF(D96="A",0.9*C96,IF(D96="BB",0.8*C96,IF(D96="B",0.7*C96,IF(D96="CC",0.6*C96,IF(D96="C",0.5*C96,IF(D96="D",0.3*C96,IF(D96="E",0*C96,"Belum Diisi"))))))))</f>
        <v>Belum Diisi</v>
      </c>
      <c r="F96" s="126"/>
      <c r="G96" s="126"/>
    </row>
    <row r="97" spans="1:7" ht="16" x14ac:dyDescent="0.2">
      <c r="A97" s="28">
        <v>1</v>
      </c>
      <c r="B97" s="104" t="s">
        <v>157</v>
      </c>
      <c r="C97" s="104"/>
      <c r="D97" s="104"/>
      <c r="E97" s="105"/>
      <c r="F97" s="101"/>
      <c r="G97" s="101"/>
    </row>
    <row r="98" spans="1:7" ht="36" customHeight="1" x14ac:dyDescent="0.2">
      <c r="A98" s="28">
        <v>2</v>
      </c>
      <c r="B98" s="104" t="s">
        <v>159</v>
      </c>
      <c r="C98" s="104"/>
      <c r="D98" s="104"/>
      <c r="E98" s="105"/>
      <c r="F98" s="102"/>
      <c r="G98" s="102"/>
    </row>
    <row r="99" spans="1:7" ht="34" customHeight="1" x14ac:dyDescent="0.2">
      <c r="A99" s="28">
        <v>3</v>
      </c>
      <c r="B99" s="104" t="s">
        <v>43</v>
      </c>
      <c r="C99" s="104"/>
      <c r="D99" s="104"/>
      <c r="E99" s="105"/>
      <c r="F99" s="102"/>
      <c r="G99" s="102"/>
    </row>
    <row r="100" spans="1:7" ht="34" customHeight="1" x14ac:dyDescent="0.2">
      <c r="A100" s="28">
        <v>4</v>
      </c>
      <c r="B100" s="104" t="s">
        <v>41</v>
      </c>
      <c r="C100" s="106"/>
      <c r="D100" s="106"/>
      <c r="E100" s="107"/>
      <c r="F100" s="102"/>
      <c r="G100" s="102"/>
    </row>
    <row r="101" spans="1:7" ht="36" customHeight="1" x14ac:dyDescent="0.2">
      <c r="A101" s="27">
        <v>5</v>
      </c>
      <c r="B101" s="106" t="s">
        <v>158</v>
      </c>
      <c r="C101" s="106"/>
      <c r="D101" s="106"/>
      <c r="E101" s="107"/>
      <c r="F101" s="103"/>
      <c r="G101" s="103"/>
    </row>
    <row r="102" spans="1:7" x14ac:dyDescent="0.2">
      <c r="A102" s="74"/>
      <c r="B102" s="71"/>
      <c r="C102" s="71"/>
      <c r="D102" s="75"/>
      <c r="E102" s="75"/>
      <c r="F102" s="127"/>
      <c r="G102" s="128"/>
    </row>
  </sheetData>
  <sheetProtection formatColumns="0" formatRows="0"/>
  <mergeCells count="113">
    <mergeCell ref="A1:A2"/>
    <mergeCell ref="B1:B2"/>
    <mergeCell ref="C1:C2"/>
    <mergeCell ref="D1:E1"/>
    <mergeCell ref="F1:F2"/>
    <mergeCell ref="G1:G2"/>
    <mergeCell ref="A5:E5"/>
    <mergeCell ref="F5:F11"/>
    <mergeCell ref="G5:G11"/>
    <mergeCell ref="B6:E6"/>
    <mergeCell ref="B7:E7"/>
    <mergeCell ref="B8:E8"/>
    <mergeCell ref="B9:E9"/>
    <mergeCell ref="B10:E10"/>
    <mergeCell ref="B11:E11"/>
    <mergeCell ref="B21:E21"/>
    <mergeCell ref="B22:E22"/>
    <mergeCell ref="B23:E23"/>
    <mergeCell ref="B24:E24"/>
    <mergeCell ref="A26:E26"/>
    <mergeCell ref="F26:F34"/>
    <mergeCell ref="A13:E13"/>
    <mergeCell ref="F13:F24"/>
    <mergeCell ref="G13:G24"/>
    <mergeCell ref="B14:E14"/>
    <mergeCell ref="B15:E15"/>
    <mergeCell ref="B16:E16"/>
    <mergeCell ref="B17:E17"/>
    <mergeCell ref="B18:E18"/>
    <mergeCell ref="B19:E19"/>
    <mergeCell ref="B20:E20"/>
    <mergeCell ref="G26:G34"/>
    <mergeCell ref="B27:E27"/>
    <mergeCell ref="B28:E28"/>
    <mergeCell ref="B29:E29"/>
    <mergeCell ref="B30:E30"/>
    <mergeCell ref="B31:E31"/>
    <mergeCell ref="B32:E32"/>
    <mergeCell ref="B33:E33"/>
    <mergeCell ref="B34:E34"/>
    <mergeCell ref="B44:E44"/>
    <mergeCell ref="B45:E45"/>
    <mergeCell ref="B46:E46"/>
    <mergeCell ref="B47:E47"/>
    <mergeCell ref="B49:E49"/>
    <mergeCell ref="F49:F58"/>
    <mergeCell ref="B37:E37"/>
    <mergeCell ref="F37:F39"/>
    <mergeCell ref="G37:G39"/>
    <mergeCell ref="B38:E38"/>
    <mergeCell ref="B39:E39"/>
    <mergeCell ref="B41:E41"/>
    <mergeCell ref="F41:F47"/>
    <mergeCell ref="G41:G47"/>
    <mergeCell ref="B42:E42"/>
    <mergeCell ref="B43:E43"/>
    <mergeCell ref="B61:E61"/>
    <mergeCell ref="F61:F66"/>
    <mergeCell ref="G61:G66"/>
    <mergeCell ref="B62:E62"/>
    <mergeCell ref="B63:E63"/>
    <mergeCell ref="B64:E64"/>
    <mergeCell ref="B65:E65"/>
    <mergeCell ref="B66:E66"/>
    <mergeCell ref="G49:G58"/>
    <mergeCell ref="B50:E50"/>
    <mergeCell ref="B51:E51"/>
    <mergeCell ref="B52:E52"/>
    <mergeCell ref="B53:E53"/>
    <mergeCell ref="B54:E54"/>
    <mergeCell ref="B55:E55"/>
    <mergeCell ref="B56:E56"/>
    <mergeCell ref="B57:E57"/>
    <mergeCell ref="B58:E58"/>
    <mergeCell ref="B68:E68"/>
    <mergeCell ref="F68:F76"/>
    <mergeCell ref="G68:G76"/>
    <mergeCell ref="B69:E69"/>
    <mergeCell ref="B70:E70"/>
    <mergeCell ref="B71:E71"/>
    <mergeCell ref="B72:E72"/>
    <mergeCell ref="B73:E73"/>
    <mergeCell ref="B74:E74"/>
    <mergeCell ref="B75:E75"/>
    <mergeCell ref="B76:E76"/>
    <mergeCell ref="B78:E78"/>
    <mergeCell ref="F78:F84"/>
    <mergeCell ref="G78:G84"/>
    <mergeCell ref="B79:E79"/>
    <mergeCell ref="B80:E80"/>
    <mergeCell ref="B81:E81"/>
    <mergeCell ref="B82:E82"/>
    <mergeCell ref="B83:E83"/>
    <mergeCell ref="B84:E84"/>
    <mergeCell ref="B87:E87"/>
    <mergeCell ref="F87:F89"/>
    <mergeCell ref="G87:G89"/>
    <mergeCell ref="B88:E88"/>
    <mergeCell ref="B89:E89"/>
    <mergeCell ref="B91:E91"/>
    <mergeCell ref="F91:F95"/>
    <mergeCell ref="G91:G95"/>
    <mergeCell ref="B92:E92"/>
    <mergeCell ref="B93:E93"/>
    <mergeCell ref="B94:E94"/>
    <mergeCell ref="B95:E95"/>
    <mergeCell ref="B97:E97"/>
    <mergeCell ref="F97:F101"/>
    <mergeCell ref="G97:G101"/>
    <mergeCell ref="B98:E98"/>
    <mergeCell ref="B99:E99"/>
    <mergeCell ref="B100:E100"/>
    <mergeCell ref="B101:E101"/>
  </mergeCells>
  <dataValidations count="2">
    <dataValidation type="list" allowBlank="1" showInputMessage="1" showErrorMessage="1" sqref="D4 D12 D67 D48 D25 D36 D40 D77 D60 D90 D96 D86" xr:uid="{B360505F-0C03-2E47-8F42-B931C6EA9412}">
      <formula1>"AA,A,BB,B,CC,C,D,E"</formula1>
    </dataValidation>
    <dataValidation type="list" allowBlank="1" showInputMessage="1" showErrorMessage="1" sqref="D87" xr:uid="{104C9318-40DD-8E45-81D6-505E3521CFD3}">
      <formula1>"CC,C,D"</formula1>
    </dataValidation>
  </dataValidation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70B3E-0078-EB49-A852-2EBDABDD8AC1}">
  <sheetPr codeName="Sheet22"/>
  <dimension ref="A1:W102"/>
  <sheetViews>
    <sheetView showGridLines="0" zoomScale="112" zoomScaleNormal="70" workbookViewId="0">
      <pane ySplit="2" topLeftCell="A3" activePane="bottomLeft" state="frozen"/>
      <selection activeCell="B1" sqref="B1"/>
      <selection pane="bottomLeft" activeCell="F1" sqref="F1:G1048576"/>
    </sheetView>
  </sheetViews>
  <sheetFormatPr baseColWidth="10" defaultColWidth="8.83203125" defaultRowHeight="15" x14ac:dyDescent="0.2"/>
  <cols>
    <col min="1" max="1" width="4" style="2" bestFit="1" customWidth="1"/>
    <col min="2" max="2" width="70" style="2" customWidth="1"/>
    <col min="3" max="3" width="6.83203125" style="2" bestFit="1" customWidth="1"/>
    <col min="4" max="5" width="9.6640625" style="1" bestFit="1" customWidth="1"/>
    <col min="6" max="7" width="63.83203125" style="129" customWidth="1"/>
    <col min="8" max="8" width="6.6640625" bestFit="1" customWidth="1"/>
    <col min="9" max="9" width="9.6640625" bestFit="1" customWidth="1"/>
    <col min="10" max="10" width="6.6640625" bestFit="1" customWidth="1"/>
    <col min="11" max="11" width="9.6640625" bestFit="1" customWidth="1"/>
    <col min="12" max="12" width="6.6640625" bestFit="1" customWidth="1"/>
    <col min="13" max="13" width="9.6640625" bestFit="1" customWidth="1"/>
    <col min="14" max="14" width="6.6640625" bestFit="1" customWidth="1"/>
    <col min="15" max="15" width="9.6640625" bestFit="1" customWidth="1"/>
    <col min="16" max="16" width="6.6640625" bestFit="1" customWidth="1"/>
    <col min="17" max="17" width="9.6640625" bestFit="1" customWidth="1"/>
    <col min="18" max="18" width="6.6640625" bestFit="1" customWidth="1"/>
    <col min="19" max="19" width="9.6640625" bestFit="1" customWidth="1"/>
    <col min="20" max="20" width="6.6640625" bestFit="1" customWidth="1"/>
    <col min="21" max="21" width="9.6640625" bestFit="1" customWidth="1"/>
    <col min="22" max="22" width="6.6640625" bestFit="1" customWidth="1"/>
    <col min="23" max="23" width="9.6640625" bestFit="1" customWidth="1"/>
  </cols>
  <sheetData>
    <row r="1" spans="1:23" ht="16" customHeight="1" x14ac:dyDescent="0.2">
      <c r="A1" s="96" t="s">
        <v>0</v>
      </c>
      <c r="B1" s="96" t="s">
        <v>1</v>
      </c>
      <c r="C1" s="96" t="s">
        <v>18</v>
      </c>
      <c r="D1" s="96" t="s">
        <v>212</v>
      </c>
      <c r="E1" s="99"/>
      <c r="F1" s="130" t="s">
        <v>49</v>
      </c>
      <c r="G1" s="130" t="s">
        <v>128</v>
      </c>
    </row>
    <row r="2" spans="1:23" s="5" customFormat="1" ht="17" customHeight="1" x14ac:dyDescent="0.2">
      <c r="A2" s="96"/>
      <c r="B2" s="96"/>
      <c r="C2" s="96"/>
      <c r="D2" s="31" t="s">
        <v>39</v>
      </c>
      <c r="E2" s="66" t="s">
        <v>4</v>
      </c>
      <c r="F2" s="131"/>
      <c r="G2" s="131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</row>
    <row r="3" spans="1:23" ht="17" x14ac:dyDescent="0.2">
      <c r="A3" s="72">
        <v>1</v>
      </c>
      <c r="B3" s="70" t="s">
        <v>2</v>
      </c>
      <c r="C3" s="40">
        <v>30</v>
      </c>
      <c r="D3" s="41"/>
      <c r="E3" s="82">
        <f>SUM(E4,E12,E25)</f>
        <v>0</v>
      </c>
      <c r="F3" s="125"/>
      <c r="G3" s="125"/>
    </row>
    <row r="4" spans="1:23" ht="17" x14ac:dyDescent="0.2">
      <c r="A4" s="29" t="s">
        <v>3</v>
      </c>
      <c r="B4" s="7" t="s">
        <v>160</v>
      </c>
      <c r="C4" s="69">
        <f>C3*0.2</f>
        <v>6</v>
      </c>
      <c r="D4" s="73"/>
      <c r="E4" s="83" t="str">
        <f>IF(D4="AA",1*C4,IF(D4="A",0.9*C4,IF(D4="BB",0.8*C4,IF(D4="B",0.7*C4,IF(D4="CC",0.6*C4,IF(D4="C",0.5*C4,IF(D4="D",0.3*C4,IF(D4="E",0*C4,"Belum Diisi"))))))))</f>
        <v>Belum Diisi</v>
      </c>
      <c r="F4" s="126"/>
      <c r="G4" s="126"/>
    </row>
    <row r="5" spans="1:23" ht="16" x14ac:dyDescent="0.2">
      <c r="A5" s="105" t="s">
        <v>119</v>
      </c>
      <c r="B5" s="112"/>
      <c r="C5" s="112"/>
      <c r="D5" s="112"/>
      <c r="E5" s="112"/>
      <c r="F5" s="101"/>
      <c r="G5" s="101"/>
    </row>
    <row r="6" spans="1:23" ht="16" x14ac:dyDescent="0.2">
      <c r="A6" s="27">
        <v>1</v>
      </c>
      <c r="B6" s="104" t="s">
        <v>166</v>
      </c>
      <c r="C6" s="104"/>
      <c r="D6" s="104"/>
      <c r="E6" s="105"/>
      <c r="F6" s="102"/>
      <c r="G6" s="102"/>
    </row>
    <row r="7" spans="1:23" ht="16" x14ac:dyDescent="0.2">
      <c r="A7" s="27">
        <v>2</v>
      </c>
      <c r="B7" s="104" t="s">
        <v>161</v>
      </c>
      <c r="C7" s="104"/>
      <c r="D7" s="104"/>
      <c r="E7" s="105"/>
      <c r="F7" s="102"/>
      <c r="G7" s="102"/>
    </row>
    <row r="8" spans="1:23" ht="16" x14ac:dyDescent="0.2">
      <c r="A8" s="27">
        <v>3</v>
      </c>
      <c r="B8" s="104" t="s">
        <v>162</v>
      </c>
      <c r="C8" s="104"/>
      <c r="D8" s="104"/>
      <c r="E8" s="105"/>
      <c r="F8" s="102"/>
      <c r="G8" s="102"/>
    </row>
    <row r="9" spans="1:23" ht="16" x14ac:dyDescent="0.2">
      <c r="A9" s="27">
        <v>4</v>
      </c>
      <c r="B9" s="104" t="s">
        <v>163</v>
      </c>
      <c r="C9" s="104"/>
      <c r="D9" s="104"/>
      <c r="E9" s="105"/>
      <c r="F9" s="102"/>
      <c r="G9" s="102"/>
    </row>
    <row r="10" spans="1:23" ht="16" x14ac:dyDescent="0.2">
      <c r="A10" s="27">
        <v>5</v>
      </c>
      <c r="B10" s="104" t="s">
        <v>164</v>
      </c>
      <c r="C10" s="104"/>
      <c r="D10" s="104"/>
      <c r="E10" s="105"/>
      <c r="F10" s="102"/>
      <c r="G10" s="102"/>
    </row>
    <row r="11" spans="1:23" ht="16" x14ac:dyDescent="0.2">
      <c r="A11" s="27">
        <v>6</v>
      </c>
      <c r="B11" s="104" t="s">
        <v>165</v>
      </c>
      <c r="C11" s="104"/>
      <c r="D11" s="104"/>
      <c r="E11" s="105"/>
      <c r="F11" s="103"/>
      <c r="G11" s="103"/>
    </row>
    <row r="12" spans="1:23" ht="68" x14ac:dyDescent="0.2">
      <c r="A12" s="29" t="s">
        <v>19</v>
      </c>
      <c r="B12" s="7" t="s">
        <v>172</v>
      </c>
      <c r="C12" s="4">
        <f>C3*0.3</f>
        <v>9</v>
      </c>
      <c r="D12" s="73"/>
      <c r="E12" s="83" t="str">
        <f>IF(D12="AA",1*C12,IF(D12="A",0.9*C12,IF(D12="BB",0.8*C12,IF(D12="B",0.7*C12,IF(D12="CC",0.6*C12,IF(D12="C",0.5*C12,IF(D12="D",0.3*C12,IF(D12="E",0*C12,"Belum Diisi"))))))))</f>
        <v>Belum Diisi</v>
      </c>
      <c r="F12" s="126"/>
      <c r="G12" s="126"/>
    </row>
    <row r="13" spans="1:23" ht="16" x14ac:dyDescent="0.2">
      <c r="A13" s="105" t="s">
        <v>119</v>
      </c>
      <c r="B13" s="112"/>
      <c r="C13" s="112"/>
      <c r="D13" s="112"/>
      <c r="E13" s="112"/>
      <c r="F13" s="101"/>
      <c r="G13" s="101"/>
    </row>
    <row r="14" spans="1:23" ht="16" x14ac:dyDescent="0.2">
      <c r="A14" s="27">
        <v>1</v>
      </c>
      <c r="B14" s="104" t="s">
        <v>167</v>
      </c>
      <c r="C14" s="104"/>
      <c r="D14" s="104"/>
      <c r="E14" s="105"/>
      <c r="F14" s="102"/>
      <c r="G14" s="102"/>
    </row>
    <row r="15" spans="1:23" ht="16" x14ac:dyDescent="0.2">
      <c r="A15" s="27">
        <v>2</v>
      </c>
      <c r="B15" s="104" t="s">
        <v>168</v>
      </c>
      <c r="C15" s="104"/>
      <c r="D15" s="104"/>
      <c r="E15" s="105"/>
      <c r="F15" s="102"/>
      <c r="G15" s="102"/>
    </row>
    <row r="16" spans="1:23" ht="33" customHeight="1" x14ac:dyDescent="0.2">
      <c r="A16" s="27">
        <v>3</v>
      </c>
      <c r="B16" s="104" t="s">
        <v>169</v>
      </c>
      <c r="C16" s="104"/>
      <c r="D16" s="104"/>
      <c r="E16" s="105"/>
      <c r="F16" s="102"/>
      <c r="G16" s="102"/>
    </row>
    <row r="17" spans="1:7" ht="35" customHeight="1" x14ac:dyDescent="0.2">
      <c r="A17" s="27">
        <v>4</v>
      </c>
      <c r="B17" s="104" t="s">
        <v>12</v>
      </c>
      <c r="C17" s="104"/>
      <c r="D17" s="104"/>
      <c r="E17" s="105"/>
      <c r="F17" s="102"/>
      <c r="G17" s="102"/>
    </row>
    <row r="18" spans="1:7" ht="16" x14ac:dyDescent="0.2">
      <c r="A18" s="27">
        <v>6</v>
      </c>
      <c r="B18" s="104" t="s">
        <v>170</v>
      </c>
      <c r="C18" s="104"/>
      <c r="D18" s="104"/>
      <c r="E18" s="105"/>
      <c r="F18" s="102"/>
      <c r="G18" s="102"/>
    </row>
    <row r="19" spans="1:7" ht="34" customHeight="1" x14ac:dyDescent="0.2">
      <c r="A19" s="27">
        <v>5</v>
      </c>
      <c r="B19" s="104" t="s">
        <v>173</v>
      </c>
      <c r="C19" s="104"/>
      <c r="D19" s="104"/>
      <c r="E19" s="105"/>
      <c r="F19" s="102"/>
      <c r="G19" s="102"/>
    </row>
    <row r="20" spans="1:7" ht="16" x14ac:dyDescent="0.2">
      <c r="A20" s="27">
        <v>7</v>
      </c>
      <c r="B20" s="104" t="s">
        <v>13</v>
      </c>
      <c r="C20" s="104"/>
      <c r="D20" s="104"/>
      <c r="E20" s="105"/>
      <c r="F20" s="102"/>
      <c r="G20" s="102"/>
    </row>
    <row r="21" spans="1:7" ht="34" customHeight="1" x14ac:dyDescent="0.2">
      <c r="A21" s="27">
        <v>8</v>
      </c>
      <c r="B21" s="104" t="s">
        <v>174</v>
      </c>
      <c r="C21" s="104"/>
      <c r="D21" s="104"/>
      <c r="E21" s="105"/>
      <c r="F21" s="102"/>
      <c r="G21" s="102"/>
    </row>
    <row r="22" spans="1:7" ht="33" customHeight="1" x14ac:dyDescent="0.2">
      <c r="A22" s="27">
        <v>9</v>
      </c>
      <c r="B22" s="104" t="s">
        <v>175</v>
      </c>
      <c r="C22" s="104"/>
      <c r="D22" s="104"/>
      <c r="E22" s="105"/>
      <c r="F22" s="102"/>
      <c r="G22" s="102"/>
    </row>
    <row r="23" spans="1:7" ht="16" x14ac:dyDescent="0.2">
      <c r="A23" s="27">
        <v>10</v>
      </c>
      <c r="B23" s="104" t="s">
        <v>201</v>
      </c>
      <c r="C23" s="104"/>
      <c r="D23" s="104"/>
      <c r="E23" s="105"/>
      <c r="F23" s="102"/>
      <c r="G23" s="102"/>
    </row>
    <row r="24" spans="1:7" ht="16" x14ac:dyDescent="0.2">
      <c r="A24" s="27">
        <v>11</v>
      </c>
      <c r="B24" s="104" t="s">
        <v>200</v>
      </c>
      <c r="C24" s="104"/>
      <c r="D24" s="104"/>
      <c r="E24" s="105"/>
      <c r="F24" s="103"/>
      <c r="G24" s="103"/>
    </row>
    <row r="25" spans="1:7" ht="34" x14ac:dyDescent="0.2">
      <c r="A25" s="29" t="s">
        <v>20</v>
      </c>
      <c r="B25" s="7" t="s">
        <v>171</v>
      </c>
      <c r="C25" s="4">
        <f>C3*0.5</f>
        <v>15</v>
      </c>
      <c r="D25" s="73"/>
      <c r="E25" s="83" t="str">
        <f>IF(D25="AA",1*C25,IF(D25="A",0.9*C25,IF(D25="BB",0.8*C25,IF(D25="B",0.7*C25,IF(D25="CC",0.6*C25,IF(D25="C",0.5*C25,IF(D25="D",0.3*C25,IF(D25="E",0*C25,"Belum Diisi"))))))))</f>
        <v>Belum Diisi</v>
      </c>
      <c r="F25" s="126"/>
      <c r="G25" s="126"/>
    </row>
    <row r="26" spans="1:7" ht="16" x14ac:dyDescent="0.2">
      <c r="A26" s="105" t="s">
        <v>119</v>
      </c>
      <c r="B26" s="112"/>
      <c r="C26" s="112"/>
      <c r="D26" s="112"/>
      <c r="E26" s="112"/>
      <c r="F26" s="101"/>
      <c r="G26" s="101"/>
    </row>
    <row r="27" spans="1:7" ht="16" x14ac:dyDescent="0.2">
      <c r="A27" s="28">
        <v>1</v>
      </c>
      <c r="B27" s="104" t="s">
        <v>127</v>
      </c>
      <c r="C27" s="104"/>
      <c r="D27" s="104"/>
      <c r="E27" s="105"/>
      <c r="F27" s="102"/>
      <c r="G27" s="102"/>
    </row>
    <row r="28" spans="1:7" ht="16" x14ac:dyDescent="0.2">
      <c r="A28" s="28">
        <v>2</v>
      </c>
      <c r="B28" s="104" t="s">
        <v>177</v>
      </c>
      <c r="C28" s="104"/>
      <c r="D28" s="104"/>
      <c r="E28" s="105"/>
      <c r="F28" s="102"/>
      <c r="G28" s="102"/>
    </row>
    <row r="29" spans="1:7" ht="33" customHeight="1" x14ac:dyDescent="0.2">
      <c r="A29" s="28">
        <v>3</v>
      </c>
      <c r="B29" s="104" t="s">
        <v>176</v>
      </c>
      <c r="C29" s="104"/>
      <c r="D29" s="104"/>
      <c r="E29" s="105"/>
      <c r="F29" s="102"/>
      <c r="G29" s="102"/>
    </row>
    <row r="30" spans="1:7" ht="16" x14ac:dyDescent="0.2">
      <c r="A30" s="28">
        <v>3</v>
      </c>
      <c r="B30" s="104" t="s">
        <v>178</v>
      </c>
      <c r="C30" s="104"/>
      <c r="D30" s="104"/>
      <c r="E30" s="105"/>
      <c r="F30" s="102"/>
      <c r="G30" s="102"/>
    </row>
    <row r="31" spans="1:7" ht="34" customHeight="1" x14ac:dyDescent="0.2">
      <c r="A31" s="28">
        <v>4</v>
      </c>
      <c r="B31" s="104" t="s">
        <v>180</v>
      </c>
      <c r="C31" s="104"/>
      <c r="D31" s="104"/>
      <c r="E31" s="105"/>
      <c r="F31" s="102"/>
      <c r="G31" s="102"/>
    </row>
    <row r="32" spans="1:7" ht="34" customHeight="1" x14ac:dyDescent="0.2">
      <c r="A32" s="28">
        <v>5</v>
      </c>
      <c r="B32" s="104" t="s">
        <v>179</v>
      </c>
      <c r="C32" s="104"/>
      <c r="D32" s="104"/>
      <c r="E32" s="105"/>
      <c r="F32" s="102"/>
      <c r="G32" s="102"/>
    </row>
    <row r="33" spans="1:7" ht="34" customHeight="1" x14ac:dyDescent="0.2">
      <c r="A33" s="28">
        <v>6</v>
      </c>
      <c r="B33" s="104" t="s">
        <v>202</v>
      </c>
      <c r="C33" s="106"/>
      <c r="D33" s="106"/>
      <c r="E33" s="107"/>
      <c r="F33" s="102"/>
      <c r="G33" s="102"/>
    </row>
    <row r="34" spans="1:7" ht="34" customHeight="1" x14ac:dyDescent="0.2">
      <c r="A34" s="28">
        <v>7</v>
      </c>
      <c r="B34" s="104" t="s">
        <v>203</v>
      </c>
      <c r="C34" s="106"/>
      <c r="D34" s="106"/>
      <c r="E34" s="107"/>
      <c r="F34" s="103"/>
      <c r="G34" s="103"/>
    </row>
    <row r="35" spans="1:7" ht="17" x14ac:dyDescent="0.2">
      <c r="A35" s="38">
        <v>2</v>
      </c>
      <c r="B35" s="68" t="s">
        <v>21</v>
      </c>
      <c r="C35" s="40">
        <v>30</v>
      </c>
      <c r="D35" s="41"/>
      <c r="E35" s="82">
        <f>SUM(E36,E40,E48)</f>
        <v>0</v>
      </c>
      <c r="F35" s="125"/>
      <c r="G35" s="125"/>
    </row>
    <row r="36" spans="1:7" ht="17" x14ac:dyDescent="0.2">
      <c r="A36" s="29" t="s">
        <v>22</v>
      </c>
      <c r="B36" s="7" t="s">
        <v>183</v>
      </c>
      <c r="C36" s="69">
        <f>C35*0.2</f>
        <v>6</v>
      </c>
      <c r="D36" s="73"/>
      <c r="E36" s="83" t="str">
        <f>IF(D36="AA",1*C36,IF(D36="A",0.9*C36,IF(D36="BB",0.8*C36,IF(D36="B",0.7*C36,IF(D36="CC",0.6*C36,IF(D36="C",0.5*C36,IF(D36="D",0.3*C36,IF(D36="E",0*C36,"Belum Diisi"))))))))</f>
        <v>Belum Diisi</v>
      </c>
      <c r="F36" s="126"/>
      <c r="G36" s="126"/>
    </row>
    <row r="37" spans="1:7" ht="16" x14ac:dyDescent="0.2">
      <c r="A37" s="28">
        <v>1</v>
      </c>
      <c r="B37" s="104" t="s">
        <v>181</v>
      </c>
      <c r="C37" s="104"/>
      <c r="D37" s="104"/>
      <c r="E37" s="105"/>
      <c r="F37" s="101"/>
      <c r="G37" s="101"/>
    </row>
    <row r="38" spans="1:7" ht="16" x14ac:dyDescent="0.2">
      <c r="A38" s="28">
        <v>2</v>
      </c>
      <c r="B38" s="104" t="s">
        <v>182</v>
      </c>
      <c r="C38" s="104"/>
      <c r="D38" s="104"/>
      <c r="E38" s="105"/>
      <c r="F38" s="102"/>
      <c r="G38" s="102"/>
    </row>
    <row r="39" spans="1:7" ht="16" x14ac:dyDescent="0.2">
      <c r="A39" s="28">
        <v>3</v>
      </c>
      <c r="B39" s="104" t="s">
        <v>23</v>
      </c>
      <c r="C39" s="104"/>
      <c r="D39" s="104"/>
      <c r="E39" s="105"/>
      <c r="F39" s="103"/>
      <c r="G39" s="103"/>
    </row>
    <row r="40" spans="1:7" ht="51" x14ac:dyDescent="0.2">
      <c r="A40" s="29" t="s">
        <v>24</v>
      </c>
      <c r="B40" s="7" t="s">
        <v>190</v>
      </c>
      <c r="C40" s="4">
        <f>C35*0.3</f>
        <v>9</v>
      </c>
      <c r="D40" s="73"/>
      <c r="E40" s="83" t="str">
        <f>IF(D40="AA",1*C40,IF(D40="A",0.9*C40,IF(D40="BB",0.8*C40,IF(D40="B",0.7*C40,IF(D40="CC",0.6*C40,IF(D40="C",0.5*C40,IF(D40="D",0.3*C40,IF(D40="E",0*C40,"Belum Diisi"))))))))</f>
        <v>Belum Diisi</v>
      </c>
      <c r="F40" s="126"/>
      <c r="G40" s="126"/>
    </row>
    <row r="41" spans="1:7" ht="16" x14ac:dyDescent="0.2">
      <c r="A41" s="67">
        <v>1</v>
      </c>
      <c r="B41" s="108" t="s">
        <v>185</v>
      </c>
      <c r="C41" s="108"/>
      <c r="D41" s="108"/>
      <c r="E41" s="109"/>
      <c r="F41" s="101"/>
      <c r="G41" s="101"/>
    </row>
    <row r="42" spans="1:7" ht="16" x14ac:dyDescent="0.2">
      <c r="A42" s="67">
        <v>2</v>
      </c>
      <c r="B42" s="108" t="s">
        <v>186</v>
      </c>
      <c r="C42" s="108"/>
      <c r="D42" s="108"/>
      <c r="E42" s="109"/>
      <c r="F42" s="102"/>
      <c r="G42" s="102"/>
    </row>
    <row r="43" spans="1:7" ht="16" x14ac:dyDescent="0.2">
      <c r="A43" s="67">
        <v>3</v>
      </c>
      <c r="B43" s="108" t="s">
        <v>187</v>
      </c>
      <c r="C43" s="108"/>
      <c r="D43" s="108"/>
      <c r="E43" s="109"/>
      <c r="F43" s="102"/>
      <c r="G43" s="102"/>
    </row>
    <row r="44" spans="1:7" ht="16" x14ac:dyDescent="0.2">
      <c r="A44" s="67">
        <v>4</v>
      </c>
      <c r="B44" s="104" t="s">
        <v>188</v>
      </c>
      <c r="C44" s="104"/>
      <c r="D44" s="104"/>
      <c r="E44" s="105"/>
      <c r="F44" s="102"/>
      <c r="G44" s="102"/>
    </row>
    <row r="45" spans="1:7" ht="34" customHeight="1" x14ac:dyDescent="0.2">
      <c r="A45" s="67">
        <v>5</v>
      </c>
      <c r="B45" s="108" t="s">
        <v>184</v>
      </c>
      <c r="C45" s="108"/>
      <c r="D45" s="108"/>
      <c r="E45" s="109"/>
      <c r="F45" s="102"/>
      <c r="G45" s="102"/>
    </row>
    <row r="46" spans="1:7" ht="16" x14ac:dyDescent="0.2">
      <c r="A46" s="67">
        <v>6</v>
      </c>
      <c r="B46" s="104" t="s">
        <v>191</v>
      </c>
      <c r="C46" s="104"/>
      <c r="D46" s="104"/>
      <c r="E46" s="105"/>
      <c r="F46" s="102"/>
      <c r="G46" s="102"/>
    </row>
    <row r="47" spans="1:7" ht="16" x14ac:dyDescent="0.2">
      <c r="A47" s="67">
        <v>7</v>
      </c>
      <c r="B47" s="104" t="s">
        <v>192</v>
      </c>
      <c r="C47" s="104"/>
      <c r="D47" s="104"/>
      <c r="E47" s="105"/>
      <c r="F47" s="103"/>
      <c r="G47" s="103"/>
    </row>
    <row r="48" spans="1:7" ht="51" x14ac:dyDescent="0.2">
      <c r="A48" s="29" t="s">
        <v>25</v>
      </c>
      <c r="B48" s="7" t="s">
        <v>189</v>
      </c>
      <c r="C48" s="4">
        <f>C35*0.5</f>
        <v>15</v>
      </c>
      <c r="D48" s="73"/>
      <c r="E48" s="83" t="str">
        <f>IF(D48="AA",1*C48,IF(D48="A",0.9*C48,IF(D48="BB",0.8*C48,IF(D48="B",0.7*C48,IF(D48="CC",0.6*C48,IF(D48="C",0.5*C48,IF(D48="D",0.3*C48,IF(D48="E",0*C48,"Belum Diisi"))))))))</f>
        <v>Belum Diisi</v>
      </c>
      <c r="F48" s="126"/>
      <c r="G48" s="126"/>
    </row>
    <row r="49" spans="1:7" ht="34" customHeight="1" x14ac:dyDescent="0.2">
      <c r="A49" s="28">
        <v>1</v>
      </c>
      <c r="B49" s="104" t="s">
        <v>26</v>
      </c>
      <c r="C49" s="104"/>
      <c r="D49" s="104"/>
      <c r="E49" s="105"/>
      <c r="F49" s="101"/>
      <c r="G49" s="101"/>
    </row>
    <row r="50" spans="1:7" ht="34" customHeight="1" x14ac:dyDescent="0.2">
      <c r="A50" s="28">
        <v>2</v>
      </c>
      <c r="B50" s="104" t="s">
        <v>27</v>
      </c>
      <c r="C50" s="104"/>
      <c r="D50" s="104"/>
      <c r="E50" s="105"/>
      <c r="F50" s="102"/>
      <c r="G50" s="102"/>
    </row>
    <row r="51" spans="1:7" ht="16" x14ac:dyDescent="0.2">
      <c r="A51" s="28">
        <v>3</v>
      </c>
      <c r="B51" s="108" t="s">
        <v>193</v>
      </c>
      <c r="C51" s="108"/>
      <c r="D51" s="108"/>
      <c r="E51" s="109"/>
      <c r="F51" s="102"/>
      <c r="G51" s="102"/>
    </row>
    <row r="52" spans="1:7" ht="16" x14ac:dyDescent="0.2">
      <c r="A52" s="28">
        <v>4</v>
      </c>
      <c r="B52" s="108" t="s">
        <v>195</v>
      </c>
      <c r="C52" s="108"/>
      <c r="D52" s="108"/>
      <c r="E52" s="109"/>
      <c r="F52" s="102"/>
      <c r="G52" s="102"/>
    </row>
    <row r="53" spans="1:7" ht="16" x14ac:dyDescent="0.2">
      <c r="A53" s="28">
        <v>5</v>
      </c>
      <c r="B53" s="108" t="s">
        <v>194</v>
      </c>
      <c r="C53" s="108"/>
      <c r="D53" s="108"/>
      <c r="E53" s="109"/>
      <c r="F53" s="102"/>
      <c r="G53" s="102"/>
    </row>
    <row r="54" spans="1:7" ht="16" x14ac:dyDescent="0.2">
      <c r="A54" s="28">
        <v>6</v>
      </c>
      <c r="B54" s="108" t="s">
        <v>196</v>
      </c>
      <c r="C54" s="108"/>
      <c r="D54" s="108"/>
      <c r="E54" s="109"/>
      <c r="F54" s="102"/>
      <c r="G54" s="102"/>
    </row>
    <row r="55" spans="1:7" ht="16" x14ac:dyDescent="0.2">
      <c r="A55" s="28">
        <v>7</v>
      </c>
      <c r="B55" s="108" t="s">
        <v>197</v>
      </c>
      <c r="C55" s="108"/>
      <c r="D55" s="108"/>
      <c r="E55" s="109"/>
      <c r="F55" s="102"/>
      <c r="G55" s="102"/>
    </row>
    <row r="56" spans="1:7" ht="17" customHeight="1" x14ac:dyDescent="0.2">
      <c r="A56" s="28">
        <v>8</v>
      </c>
      <c r="B56" s="104" t="s">
        <v>28</v>
      </c>
      <c r="C56" s="106"/>
      <c r="D56" s="106"/>
      <c r="E56" s="107"/>
      <c r="F56" s="102"/>
      <c r="G56" s="102"/>
    </row>
    <row r="57" spans="1:7" ht="17" customHeight="1" x14ac:dyDescent="0.2">
      <c r="A57" s="28">
        <v>9</v>
      </c>
      <c r="B57" s="104" t="s">
        <v>204</v>
      </c>
      <c r="C57" s="106"/>
      <c r="D57" s="106"/>
      <c r="E57" s="107"/>
      <c r="F57" s="102"/>
      <c r="G57" s="102"/>
    </row>
    <row r="58" spans="1:7" ht="17" customHeight="1" x14ac:dyDescent="0.2">
      <c r="A58" s="28">
        <v>10</v>
      </c>
      <c r="B58" s="104" t="s">
        <v>205</v>
      </c>
      <c r="C58" s="106"/>
      <c r="D58" s="106"/>
      <c r="E58" s="107"/>
      <c r="F58" s="103"/>
      <c r="G58" s="103"/>
    </row>
    <row r="59" spans="1:7" ht="17" x14ac:dyDescent="0.2">
      <c r="A59" s="38">
        <v>3</v>
      </c>
      <c r="B59" s="68" t="s">
        <v>29</v>
      </c>
      <c r="C59" s="40">
        <v>15</v>
      </c>
      <c r="D59" s="41"/>
      <c r="E59" s="82">
        <f>SUM(E60,E67,E77)</f>
        <v>0</v>
      </c>
      <c r="F59" s="125"/>
      <c r="G59" s="125"/>
    </row>
    <row r="60" spans="1:7" ht="17" x14ac:dyDescent="0.2">
      <c r="A60" s="29" t="s">
        <v>30</v>
      </c>
      <c r="B60" s="7" t="s">
        <v>130</v>
      </c>
      <c r="C60" s="69">
        <f>C59*0.2</f>
        <v>3</v>
      </c>
      <c r="D60" s="73"/>
      <c r="E60" s="83" t="str">
        <f>IF(D60="AA",1*C60,IF(D60="A",0.9*C60,IF(D60="BB",0.8*C60,IF(D60="B",0.7*C60,IF(D60="CC",0.6*C60,IF(D60="C",0.5*C60,IF(D60="D",0.3*C60,IF(D60="E",0*C60,"Belum Diisi"))))))))</f>
        <v>Belum Diisi</v>
      </c>
      <c r="F60" s="126"/>
      <c r="G60" s="126"/>
    </row>
    <row r="61" spans="1:7" ht="16" x14ac:dyDescent="0.2">
      <c r="A61" s="28">
        <v>1</v>
      </c>
      <c r="B61" s="104" t="s">
        <v>133</v>
      </c>
      <c r="C61" s="104"/>
      <c r="D61" s="104"/>
      <c r="E61" s="105"/>
      <c r="F61" s="101"/>
      <c r="G61" s="101"/>
    </row>
    <row r="62" spans="1:7" ht="16" x14ac:dyDescent="0.2">
      <c r="A62" s="28">
        <v>2</v>
      </c>
      <c r="B62" s="104" t="s">
        <v>149</v>
      </c>
      <c r="C62" s="104"/>
      <c r="D62" s="104"/>
      <c r="E62" s="105"/>
      <c r="F62" s="102"/>
      <c r="G62" s="102"/>
    </row>
    <row r="63" spans="1:7" ht="16" x14ac:dyDescent="0.2">
      <c r="A63" s="28">
        <v>3</v>
      </c>
      <c r="B63" s="104" t="s">
        <v>134</v>
      </c>
      <c r="C63" s="104"/>
      <c r="D63" s="104"/>
      <c r="E63" s="105"/>
      <c r="F63" s="102"/>
      <c r="G63" s="102"/>
    </row>
    <row r="64" spans="1:7" ht="16" x14ac:dyDescent="0.2">
      <c r="A64" s="28">
        <v>4</v>
      </c>
      <c r="B64" s="104" t="s">
        <v>135</v>
      </c>
      <c r="C64" s="104"/>
      <c r="D64" s="104"/>
      <c r="E64" s="105"/>
      <c r="F64" s="102"/>
      <c r="G64" s="102"/>
    </row>
    <row r="65" spans="1:7" ht="16" x14ac:dyDescent="0.2">
      <c r="A65" s="28">
        <v>5</v>
      </c>
      <c r="B65" s="104" t="s">
        <v>136</v>
      </c>
      <c r="C65" s="104"/>
      <c r="D65" s="104"/>
      <c r="E65" s="105"/>
      <c r="F65" s="102"/>
      <c r="G65" s="102"/>
    </row>
    <row r="66" spans="1:7" ht="16" x14ac:dyDescent="0.2">
      <c r="A66" s="28">
        <v>6</v>
      </c>
      <c r="B66" s="104" t="s">
        <v>131</v>
      </c>
      <c r="C66" s="104"/>
      <c r="D66" s="104"/>
      <c r="E66" s="105"/>
      <c r="F66" s="103"/>
      <c r="G66" s="103"/>
    </row>
    <row r="67" spans="1:7" ht="51" customHeight="1" x14ac:dyDescent="0.2">
      <c r="A67" s="29" t="s">
        <v>31</v>
      </c>
      <c r="B67" s="7" t="s">
        <v>129</v>
      </c>
      <c r="C67" s="4">
        <f>C59*0.3</f>
        <v>4.5</v>
      </c>
      <c r="D67" s="73"/>
      <c r="E67" s="83" t="str">
        <f>IF(D67="AA",1*C67,IF(D67="A",0.9*C67,IF(D67="BB",0.8*C67,IF(D67="B",0.7*C67,IF(D67="CC",0.6*C67,IF(D67="C",0.5*C67,IF(D67="D",0.3*C67,IF(D67="E",0*C67,"Belum Diisi"))))))))</f>
        <v>Belum Diisi</v>
      </c>
      <c r="F67" s="126"/>
      <c r="G67" s="126"/>
    </row>
    <row r="68" spans="1:7" ht="16" x14ac:dyDescent="0.2">
      <c r="A68" s="28">
        <v>1</v>
      </c>
      <c r="B68" s="104" t="s">
        <v>137</v>
      </c>
      <c r="C68" s="104"/>
      <c r="D68" s="104"/>
      <c r="E68" s="105"/>
      <c r="F68" s="101"/>
      <c r="G68" s="101"/>
    </row>
    <row r="69" spans="1:7" ht="16" x14ac:dyDescent="0.2">
      <c r="A69" s="28">
        <v>2</v>
      </c>
      <c r="B69" s="104" t="s">
        <v>138</v>
      </c>
      <c r="C69" s="104"/>
      <c r="D69" s="104"/>
      <c r="E69" s="105"/>
      <c r="F69" s="102"/>
      <c r="G69" s="102"/>
    </row>
    <row r="70" spans="1:7" ht="16" x14ac:dyDescent="0.2">
      <c r="A70" s="28">
        <v>3</v>
      </c>
      <c r="B70" s="108" t="s">
        <v>141</v>
      </c>
      <c r="C70" s="108"/>
      <c r="D70" s="108"/>
      <c r="E70" s="109"/>
      <c r="F70" s="102"/>
      <c r="G70" s="102"/>
    </row>
    <row r="71" spans="1:7" ht="34" customHeight="1" x14ac:dyDescent="0.2">
      <c r="A71" s="28">
        <v>4</v>
      </c>
      <c r="B71" s="108" t="s">
        <v>142</v>
      </c>
      <c r="C71" s="108"/>
      <c r="D71" s="108"/>
      <c r="E71" s="109"/>
      <c r="F71" s="102"/>
      <c r="G71" s="102"/>
    </row>
    <row r="72" spans="1:7" ht="34" customHeight="1" x14ac:dyDescent="0.2">
      <c r="A72" s="28">
        <v>5</v>
      </c>
      <c r="B72" s="108" t="s">
        <v>143</v>
      </c>
      <c r="C72" s="108"/>
      <c r="D72" s="108"/>
      <c r="E72" s="109"/>
      <c r="F72" s="102"/>
      <c r="G72" s="102"/>
    </row>
    <row r="73" spans="1:7" ht="34" customHeight="1" x14ac:dyDescent="0.2">
      <c r="A73" s="28">
        <v>6</v>
      </c>
      <c r="B73" s="108" t="s">
        <v>140</v>
      </c>
      <c r="C73" s="108"/>
      <c r="D73" s="108"/>
      <c r="E73" s="109"/>
      <c r="F73" s="102"/>
      <c r="G73" s="102"/>
    </row>
    <row r="74" spans="1:7" ht="34" customHeight="1" x14ac:dyDescent="0.2">
      <c r="A74" s="28">
        <v>7</v>
      </c>
      <c r="B74" s="104" t="s">
        <v>139</v>
      </c>
      <c r="C74" s="104"/>
      <c r="D74" s="104"/>
      <c r="E74" s="105"/>
      <c r="F74" s="102"/>
      <c r="G74" s="102"/>
    </row>
    <row r="75" spans="1:7" ht="34" customHeight="1" x14ac:dyDescent="0.2">
      <c r="A75" s="28">
        <v>8</v>
      </c>
      <c r="B75" s="109" t="s">
        <v>132</v>
      </c>
      <c r="C75" s="110"/>
      <c r="D75" s="110"/>
      <c r="E75" s="111"/>
      <c r="F75" s="102"/>
      <c r="G75" s="102"/>
    </row>
    <row r="76" spans="1:7" ht="34" customHeight="1" x14ac:dyDescent="0.2">
      <c r="A76" s="28">
        <v>9</v>
      </c>
      <c r="B76" s="109" t="s">
        <v>144</v>
      </c>
      <c r="C76" s="110"/>
      <c r="D76" s="110"/>
      <c r="E76" s="111"/>
      <c r="F76" s="103"/>
      <c r="G76" s="103"/>
    </row>
    <row r="77" spans="1:7" ht="34" x14ac:dyDescent="0.2">
      <c r="A77" s="29" t="s">
        <v>32</v>
      </c>
      <c r="B77" s="7" t="s">
        <v>33</v>
      </c>
      <c r="C77" s="4">
        <f>C59*0.5</f>
        <v>7.5</v>
      </c>
      <c r="D77" s="73"/>
      <c r="E77" s="83" t="str">
        <f>IF(D77="AA",1*C77,IF(D77="A",0.9*C77,IF(D77="BB",0.8*C77,IF(D77="B",0.7*C77,IF(D77="CC",0.6*C77,IF(D77="C",0.5*C77,IF(D77="D",0.3*C77,IF(D77="E",0*C77,"Belum Diisi"))))))))</f>
        <v>Belum Diisi</v>
      </c>
      <c r="F77" s="126"/>
      <c r="G77" s="126"/>
    </row>
    <row r="78" spans="1:7" ht="16" x14ac:dyDescent="0.2">
      <c r="A78" s="28">
        <v>1</v>
      </c>
      <c r="B78" s="104" t="s">
        <v>151</v>
      </c>
      <c r="C78" s="104"/>
      <c r="D78" s="104"/>
      <c r="E78" s="105"/>
      <c r="F78" s="101"/>
      <c r="G78" s="101"/>
    </row>
    <row r="79" spans="1:7" ht="16" x14ac:dyDescent="0.2">
      <c r="A79" s="28">
        <v>2</v>
      </c>
      <c r="B79" s="104" t="s">
        <v>152</v>
      </c>
      <c r="C79" s="104"/>
      <c r="D79" s="104"/>
      <c r="E79" s="105"/>
      <c r="F79" s="102"/>
      <c r="G79" s="102"/>
    </row>
    <row r="80" spans="1:7" ht="34" customHeight="1" x14ac:dyDescent="0.2">
      <c r="A80" s="28">
        <v>3</v>
      </c>
      <c r="B80" s="104" t="s">
        <v>147</v>
      </c>
      <c r="C80" s="106"/>
      <c r="D80" s="106"/>
      <c r="E80" s="107"/>
      <c r="F80" s="102"/>
      <c r="G80" s="102"/>
    </row>
    <row r="81" spans="1:7" ht="34" customHeight="1" x14ac:dyDescent="0.2">
      <c r="A81" s="28">
        <v>4</v>
      </c>
      <c r="B81" s="104" t="s">
        <v>150</v>
      </c>
      <c r="C81" s="106"/>
      <c r="D81" s="106"/>
      <c r="E81" s="107"/>
      <c r="F81" s="102"/>
      <c r="G81" s="102"/>
    </row>
    <row r="82" spans="1:7" ht="16" x14ac:dyDescent="0.2">
      <c r="A82" s="28">
        <v>5</v>
      </c>
      <c r="B82" s="104" t="s">
        <v>146</v>
      </c>
      <c r="C82" s="104"/>
      <c r="D82" s="104"/>
      <c r="E82" s="105"/>
      <c r="F82" s="102"/>
      <c r="G82" s="102"/>
    </row>
    <row r="83" spans="1:7" ht="34" customHeight="1" x14ac:dyDescent="0.2">
      <c r="A83" s="28">
        <v>6</v>
      </c>
      <c r="B83" s="104" t="s">
        <v>145</v>
      </c>
      <c r="C83" s="106"/>
      <c r="D83" s="106"/>
      <c r="E83" s="107"/>
      <c r="F83" s="102"/>
      <c r="G83" s="102"/>
    </row>
    <row r="84" spans="1:7" ht="16" x14ac:dyDescent="0.2">
      <c r="A84" s="28">
        <v>7</v>
      </c>
      <c r="B84" s="104" t="s">
        <v>148</v>
      </c>
      <c r="C84" s="104"/>
      <c r="D84" s="104"/>
      <c r="E84" s="105"/>
      <c r="F84" s="103"/>
      <c r="G84" s="103"/>
    </row>
    <row r="85" spans="1:7" ht="17" x14ac:dyDescent="0.2">
      <c r="A85" s="38">
        <v>4</v>
      </c>
      <c r="B85" s="68" t="s">
        <v>34</v>
      </c>
      <c r="C85" s="40">
        <v>25</v>
      </c>
      <c r="D85" s="41"/>
      <c r="E85" s="82">
        <f>SUM(E86,E90,E96)</f>
        <v>0</v>
      </c>
      <c r="F85" s="125"/>
      <c r="G85" s="125"/>
    </row>
    <row r="86" spans="1:7" ht="17" x14ac:dyDescent="0.2">
      <c r="A86" s="29" t="s">
        <v>35</v>
      </c>
      <c r="B86" s="7" t="s">
        <v>206</v>
      </c>
      <c r="C86" s="69">
        <f>C85*0.2</f>
        <v>5</v>
      </c>
      <c r="D86" s="73"/>
      <c r="E86" s="83" t="str">
        <f>IF(D86="AA",1*C86,IF(D86="A",0.9*C86,IF(D86="BB",0.8*C86,IF(D86="B",0.7*C86,IF(D86="CC",0.6*C86,IF(D86="C",0.5*C86,IF(D86="D",0.3*C86,IF(D86="E",0*C86,"Belum Diisi"))))))))</f>
        <v>Belum Diisi</v>
      </c>
      <c r="F86" s="126"/>
      <c r="G86" s="126"/>
    </row>
    <row r="87" spans="1:7" ht="16" x14ac:dyDescent="0.2">
      <c r="A87" s="28">
        <v>1</v>
      </c>
      <c r="B87" s="104" t="s">
        <v>156</v>
      </c>
      <c r="C87" s="104"/>
      <c r="D87" s="104"/>
      <c r="E87" s="105"/>
      <c r="F87" s="101"/>
      <c r="G87" s="101"/>
    </row>
    <row r="88" spans="1:7" ht="16" x14ac:dyDescent="0.2">
      <c r="A88" s="28">
        <v>2</v>
      </c>
      <c r="B88" s="104" t="s">
        <v>40</v>
      </c>
      <c r="C88" s="104"/>
      <c r="D88" s="104"/>
      <c r="E88" s="105"/>
      <c r="F88" s="102"/>
      <c r="G88" s="102"/>
    </row>
    <row r="89" spans="1:7" ht="16" x14ac:dyDescent="0.2">
      <c r="A89" s="28">
        <v>3</v>
      </c>
      <c r="B89" s="104" t="s">
        <v>199</v>
      </c>
      <c r="C89" s="104"/>
      <c r="D89" s="104"/>
      <c r="E89" s="105"/>
      <c r="F89" s="103"/>
      <c r="G89" s="103"/>
    </row>
    <row r="90" spans="1:7" ht="34" x14ac:dyDescent="0.2">
      <c r="A90" s="29" t="s">
        <v>37</v>
      </c>
      <c r="B90" s="7" t="s">
        <v>36</v>
      </c>
      <c r="C90" s="4">
        <f>C85*0.3</f>
        <v>7.5</v>
      </c>
      <c r="D90" s="73"/>
      <c r="E90" s="83" t="str">
        <f>IF(D90="AA",1*C90,IF(D90="A",0.9*C90,IF(D90="BB",0.8*C90,IF(D90="B",0.7*C90,IF(D90="CC",0.6*C90,IF(D90="C",0.5*C90,IF(D90="D",0.3*C90,IF(D90="E",0*C90,"Belum Diisi"))))))))</f>
        <v>Belum Diisi</v>
      </c>
      <c r="F90" s="126"/>
      <c r="G90" s="126"/>
    </row>
    <row r="91" spans="1:7" ht="16" x14ac:dyDescent="0.2">
      <c r="A91" s="28">
        <v>1</v>
      </c>
      <c r="B91" s="108" t="s">
        <v>155</v>
      </c>
      <c r="C91" s="108"/>
      <c r="D91" s="108"/>
      <c r="E91" s="109"/>
      <c r="F91" s="101"/>
      <c r="G91" s="101"/>
    </row>
    <row r="92" spans="1:7" ht="16" x14ac:dyDescent="0.2">
      <c r="A92" s="28">
        <v>2</v>
      </c>
      <c r="B92" s="104" t="s">
        <v>154</v>
      </c>
      <c r="C92" s="104"/>
      <c r="D92" s="104"/>
      <c r="E92" s="105"/>
      <c r="F92" s="102"/>
      <c r="G92" s="102"/>
    </row>
    <row r="93" spans="1:7" ht="16" x14ac:dyDescent="0.2">
      <c r="A93" s="28">
        <v>3</v>
      </c>
      <c r="B93" s="108" t="s">
        <v>42</v>
      </c>
      <c r="C93" s="108"/>
      <c r="D93" s="108"/>
      <c r="E93" s="109"/>
      <c r="F93" s="102"/>
      <c r="G93" s="102"/>
    </row>
    <row r="94" spans="1:7" ht="16" x14ac:dyDescent="0.2">
      <c r="A94" s="28">
        <v>4</v>
      </c>
      <c r="B94" s="104" t="s">
        <v>40</v>
      </c>
      <c r="C94" s="104"/>
      <c r="D94" s="104"/>
      <c r="E94" s="105"/>
      <c r="F94" s="102"/>
      <c r="G94" s="102"/>
    </row>
    <row r="95" spans="1:7" ht="16" x14ac:dyDescent="0.2">
      <c r="A95" s="28">
        <v>5</v>
      </c>
      <c r="B95" s="104" t="s">
        <v>198</v>
      </c>
      <c r="C95" s="104"/>
      <c r="D95" s="104"/>
      <c r="E95" s="105"/>
      <c r="F95" s="103"/>
      <c r="G95" s="103"/>
    </row>
    <row r="96" spans="1:7" ht="51" x14ac:dyDescent="0.2">
      <c r="A96" s="29" t="s">
        <v>38</v>
      </c>
      <c r="B96" s="7" t="s">
        <v>153</v>
      </c>
      <c r="C96" s="4">
        <f>C85*0.5</f>
        <v>12.5</v>
      </c>
      <c r="D96" s="73"/>
      <c r="E96" s="83" t="str">
        <f>IF(D96="AA",1*C96,IF(D96="A",0.9*C96,IF(D96="BB",0.8*C96,IF(D96="B",0.7*C96,IF(D96="CC",0.6*C96,IF(D96="C",0.5*C96,IF(D96="D",0.3*C96,IF(D96="E",0*C96,"Belum Diisi"))))))))</f>
        <v>Belum Diisi</v>
      </c>
      <c r="F96" s="126"/>
      <c r="G96" s="126"/>
    </row>
    <row r="97" spans="1:7" ht="16" x14ac:dyDescent="0.2">
      <c r="A97" s="28">
        <v>1</v>
      </c>
      <c r="B97" s="104" t="s">
        <v>157</v>
      </c>
      <c r="C97" s="104"/>
      <c r="D97" s="104"/>
      <c r="E97" s="105"/>
      <c r="F97" s="101"/>
      <c r="G97" s="101"/>
    </row>
    <row r="98" spans="1:7" ht="36" customHeight="1" x14ac:dyDescent="0.2">
      <c r="A98" s="28">
        <v>2</v>
      </c>
      <c r="B98" s="104" t="s">
        <v>159</v>
      </c>
      <c r="C98" s="104"/>
      <c r="D98" s="104"/>
      <c r="E98" s="105"/>
      <c r="F98" s="102"/>
      <c r="G98" s="102"/>
    </row>
    <row r="99" spans="1:7" ht="34" customHeight="1" x14ac:dyDescent="0.2">
      <c r="A99" s="28">
        <v>3</v>
      </c>
      <c r="B99" s="104" t="s">
        <v>43</v>
      </c>
      <c r="C99" s="104"/>
      <c r="D99" s="104"/>
      <c r="E99" s="105"/>
      <c r="F99" s="102"/>
      <c r="G99" s="102"/>
    </row>
    <row r="100" spans="1:7" ht="34" customHeight="1" x14ac:dyDescent="0.2">
      <c r="A100" s="28">
        <v>4</v>
      </c>
      <c r="B100" s="104" t="s">
        <v>41</v>
      </c>
      <c r="C100" s="106"/>
      <c r="D100" s="106"/>
      <c r="E100" s="107"/>
      <c r="F100" s="102"/>
      <c r="G100" s="102"/>
    </row>
    <row r="101" spans="1:7" ht="36" customHeight="1" x14ac:dyDescent="0.2">
      <c r="A101" s="27">
        <v>5</v>
      </c>
      <c r="B101" s="106" t="s">
        <v>158</v>
      </c>
      <c r="C101" s="106"/>
      <c r="D101" s="106"/>
      <c r="E101" s="107"/>
      <c r="F101" s="103"/>
      <c r="G101" s="103"/>
    </row>
    <row r="102" spans="1:7" x14ac:dyDescent="0.2">
      <c r="A102" s="74"/>
      <c r="B102" s="71"/>
      <c r="C102" s="71"/>
      <c r="D102" s="75"/>
      <c r="E102" s="75"/>
      <c r="F102" s="127"/>
      <c r="G102" s="128"/>
    </row>
  </sheetData>
  <sheetProtection formatColumns="0" formatRows="0"/>
  <mergeCells count="113">
    <mergeCell ref="A1:A2"/>
    <mergeCell ref="B1:B2"/>
    <mergeCell ref="C1:C2"/>
    <mergeCell ref="D1:E1"/>
    <mergeCell ref="F1:F2"/>
    <mergeCell ref="G1:G2"/>
    <mergeCell ref="A5:E5"/>
    <mergeCell ref="F5:F11"/>
    <mergeCell ref="G5:G11"/>
    <mergeCell ref="B6:E6"/>
    <mergeCell ref="B7:E7"/>
    <mergeCell ref="B8:E8"/>
    <mergeCell ref="B9:E9"/>
    <mergeCell ref="B10:E10"/>
    <mergeCell ref="B11:E11"/>
    <mergeCell ref="B21:E21"/>
    <mergeCell ref="B22:E22"/>
    <mergeCell ref="B23:E23"/>
    <mergeCell ref="B24:E24"/>
    <mergeCell ref="A26:E26"/>
    <mergeCell ref="F26:F34"/>
    <mergeCell ref="A13:E13"/>
    <mergeCell ref="F13:F24"/>
    <mergeCell ref="G13:G24"/>
    <mergeCell ref="B14:E14"/>
    <mergeCell ref="B15:E15"/>
    <mergeCell ref="B16:E16"/>
    <mergeCell ref="B17:E17"/>
    <mergeCell ref="B18:E18"/>
    <mergeCell ref="B19:E19"/>
    <mergeCell ref="B20:E20"/>
    <mergeCell ref="G26:G34"/>
    <mergeCell ref="B27:E27"/>
    <mergeCell ref="B28:E28"/>
    <mergeCell ref="B29:E29"/>
    <mergeCell ref="B30:E30"/>
    <mergeCell ref="B31:E31"/>
    <mergeCell ref="B32:E32"/>
    <mergeCell ref="B33:E33"/>
    <mergeCell ref="B34:E34"/>
    <mergeCell ref="B44:E44"/>
    <mergeCell ref="B45:E45"/>
    <mergeCell ref="B46:E46"/>
    <mergeCell ref="B47:E47"/>
    <mergeCell ref="B49:E49"/>
    <mergeCell ref="F49:F58"/>
    <mergeCell ref="B37:E37"/>
    <mergeCell ref="F37:F39"/>
    <mergeCell ref="G37:G39"/>
    <mergeCell ref="B38:E38"/>
    <mergeCell ref="B39:E39"/>
    <mergeCell ref="B41:E41"/>
    <mergeCell ref="F41:F47"/>
    <mergeCell ref="G41:G47"/>
    <mergeCell ref="B42:E42"/>
    <mergeCell ref="B43:E43"/>
    <mergeCell ref="B61:E61"/>
    <mergeCell ref="F61:F66"/>
    <mergeCell ref="G61:G66"/>
    <mergeCell ref="B62:E62"/>
    <mergeCell ref="B63:E63"/>
    <mergeCell ref="B64:E64"/>
    <mergeCell ref="B65:E65"/>
    <mergeCell ref="B66:E66"/>
    <mergeCell ref="G49:G58"/>
    <mergeCell ref="B50:E50"/>
    <mergeCell ref="B51:E51"/>
    <mergeCell ref="B52:E52"/>
    <mergeCell ref="B53:E53"/>
    <mergeCell ref="B54:E54"/>
    <mergeCell ref="B55:E55"/>
    <mergeCell ref="B56:E56"/>
    <mergeCell ref="B57:E57"/>
    <mergeCell ref="B58:E58"/>
    <mergeCell ref="B68:E68"/>
    <mergeCell ref="F68:F76"/>
    <mergeCell ref="G68:G76"/>
    <mergeCell ref="B69:E69"/>
    <mergeCell ref="B70:E70"/>
    <mergeCell ref="B71:E71"/>
    <mergeCell ref="B72:E72"/>
    <mergeCell ref="B73:E73"/>
    <mergeCell ref="B74:E74"/>
    <mergeCell ref="B75:E75"/>
    <mergeCell ref="B76:E76"/>
    <mergeCell ref="B78:E78"/>
    <mergeCell ref="F78:F84"/>
    <mergeCell ref="G78:G84"/>
    <mergeCell ref="B79:E79"/>
    <mergeCell ref="B80:E80"/>
    <mergeCell ref="B81:E81"/>
    <mergeCell ref="B82:E82"/>
    <mergeCell ref="B83:E83"/>
    <mergeCell ref="B84:E84"/>
    <mergeCell ref="B87:E87"/>
    <mergeCell ref="F87:F89"/>
    <mergeCell ref="G87:G89"/>
    <mergeCell ref="B88:E88"/>
    <mergeCell ref="B89:E89"/>
    <mergeCell ref="B91:E91"/>
    <mergeCell ref="F91:F95"/>
    <mergeCell ref="G91:G95"/>
    <mergeCell ref="B92:E92"/>
    <mergeCell ref="B93:E93"/>
    <mergeCell ref="B94:E94"/>
    <mergeCell ref="B95:E95"/>
    <mergeCell ref="B97:E97"/>
    <mergeCell ref="F97:F101"/>
    <mergeCell ref="G97:G101"/>
    <mergeCell ref="B98:E98"/>
    <mergeCell ref="B99:E99"/>
    <mergeCell ref="B100:E100"/>
    <mergeCell ref="B101:E101"/>
  </mergeCells>
  <dataValidations count="2">
    <dataValidation type="list" allowBlank="1" showInputMessage="1" showErrorMessage="1" sqref="D4 D12 D67 D48 D25 D36 D40 D77 D60 D90 D96 D86" xr:uid="{8C27939C-8F69-D24E-8B0B-BF4900746564}">
      <formula1>"AA,A,BB,B,CC,C,D,E"</formula1>
    </dataValidation>
    <dataValidation type="list" allowBlank="1" showInputMessage="1" showErrorMessage="1" sqref="D87" xr:uid="{D84C92CD-A53F-2343-8FA3-CCA4F67CF1D3}">
      <formula1>"CC,C,D"</formula1>
    </dataValidation>
  </dataValidation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2B190-27D6-2240-925F-6D9193C75E37}">
  <sheetPr codeName="Sheet21"/>
  <dimension ref="A1:W102"/>
  <sheetViews>
    <sheetView showGridLines="0" zoomScale="112" zoomScaleNormal="70" workbookViewId="0">
      <pane ySplit="2" topLeftCell="A3" activePane="bottomLeft" state="frozen"/>
      <selection activeCell="B1" sqref="B1"/>
      <selection pane="bottomLeft" activeCell="F1" sqref="F1:G1048576"/>
    </sheetView>
  </sheetViews>
  <sheetFormatPr baseColWidth="10" defaultColWidth="8.83203125" defaultRowHeight="15" x14ac:dyDescent="0.2"/>
  <cols>
    <col min="1" max="1" width="4" style="2" bestFit="1" customWidth="1"/>
    <col min="2" max="2" width="70" style="2" customWidth="1"/>
    <col min="3" max="3" width="6.83203125" style="2" bestFit="1" customWidth="1"/>
    <col min="4" max="5" width="9.6640625" style="1" bestFit="1" customWidth="1"/>
    <col min="6" max="7" width="63.83203125" style="129" customWidth="1"/>
    <col min="8" max="8" width="6.6640625" bestFit="1" customWidth="1"/>
    <col min="9" max="9" width="9.6640625" bestFit="1" customWidth="1"/>
    <col min="10" max="10" width="6.6640625" bestFit="1" customWidth="1"/>
    <col min="11" max="11" width="9.6640625" bestFit="1" customWidth="1"/>
    <col min="12" max="12" width="6.6640625" bestFit="1" customWidth="1"/>
    <col min="13" max="13" width="9.6640625" bestFit="1" customWidth="1"/>
    <col min="14" max="14" width="6.6640625" bestFit="1" customWidth="1"/>
    <col min="15" max="15" width="9.6640625" bestFit="1" customWidth="1"/>
    <col min="16" max="16" width="6.6640625" bestFit="1" customWidth="1"/>
    <col min="17" max="17" width="9.6640625" bestFit="1" customWidth="1"/>
    <col min="18" max="18" width="6.6640625" bestFit="1" customWidth="1"/>
    <col min="19" max="19" width="9.6640625" bestFit="1" customWidth="1"/>
    <col min="20" max="20" width="6.6640625" bestFit="1" customWidth="1"/>
    <col min="21" max="21" width="9.6640625" bestFit="1" customWidth="1"/>
    <col min="22" max="22" width="6.6640625" bestFit="1" customWidth="1"/>
    <col min="23" max="23" width="9.6640625" bestFit="1" customWidth="1"/>
  </cols>
  <sheetData>
    <row r="1" spans="1:23" ht="16" customHeight="1" x14ac:dyDescent="0.2">
      <c r="A1" s="96" t="s">
        <v>0</v>
      </c>
      <c r="B1" s="96" t="s">
        <v>1</v>
      </c>
      <c r="C1" s="96" t="s">
        <v>18</v>
      </c>
      <c r="D1" s="96" t="s">
        <v>212</v>
      </c>
      <c r="E1" s="99"/>
      <c r="F1" s="130" t="s">
        <v>49</v>
      </c>
      <c r="G1" s="130" t="s">
        <v>128</v>
      </c>
    </row>
    <row r="2" spans="1:23" s="5" customFormat="1" ht="17" customHeight="1" x14ac:dyDescent="0.2">
      <c r="A2" s="96"/>
      <c r="B2" s="96"/>
      <c r="C2" s="96"/>
      <c r="D2" s="31" t="s">
        <v>39</v>
      </c>
      <c r="E2" s="66" t="s">
        <v>4</v>
      </c>
      <c r="F2" s="131"/>
      <c r="G2" s="131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</row>
    <row r="3" spans="1:23" ht="17" x14ac:dyDescent="0.2">
      <c r="A3" s="72">
        <v>1</v>
      </c>
      <c r="B3" s="70" t="s">
        <v>2</v>
      </c>
      <c r="C3" s="40">
        <v>30</v>
      </c>
      <c r="D3" s="41"/>
      <c r="E3" s="82">
        <f>SUM(E4,E12,E25)</f>
        <v>0</v>
      </c>
      <c r="F3" s="125"/>
      <c r="G3" s="125"/>
    </row>
    <row r="4" spans="1:23" ht="17" x14ac:dyDescent="0.2">
      <c r="A4" s="29" t="s">
        <v>3</v>
      </c>
      <c r="B4" s="7" t="s">
        <v>160</v>
      </c>
      <c r="C4" s="69">
        <f>C3*0.2</f>
        <v>6</v>
      </c>
      <c r="D4" s="73"/>
      <c r="E4" s="83" t="str">
        <f>IF(D4="AA",1*C4,IF(D4="A",0.9*C4,IF(D4="BB",0.8*C4,IF(D4="B",0.7*C4,IF(D4="CC",0.6*C4,IF(D4="C",0.5*C4,IF(D4="D",0.3*C4,IF(D4="E",0*C4,"Belum Diisi"))))))))</f>
        <v>Belum Diisi</v>
      </c>
      <c r="F4" s="126"/>
      <c r="G4" s="126"/>
    </row>
    <row r="5" spans="1:23" ht="16" x14ac:dyDescent="0.2">
      <c r="A5" s="105" t="s">
        <v>119</v>
      </c>
      <c r="B5" s="112"/>
      <c r="C5" s="112"/>
      <c r="D5" s="112"/>
      <c r="E5" s="112"/>
      <c r="F5" s="101"/>
      <c r="G5" s="101"/>
    </row>
    <row r="6" spans="1:23" ht="16" x14ac:dyDescent="0.2">
      <c r="A6" s="27">
        <v>1</v>
      </c>
      <c r="B6" s="104" t="s">
        <v>166</v>
      </c>
      <c r="C6" s="104"/>
      <c r="D6" s="104"/>
      <c r="E6" s="105"/>
      <c r="F6" s="102"/>
      <c r="G6" s="102"/>
    </row>
    <row r="7" spans="1:23" ht="16" x14ac:dyDescent="0.2">
      <c r="A7" s="27">
        <v>2</v>
      </c>
      <c r="B7" s="104" t="s">
        <v>161</v>
      </c>
      <c r="C7" s="104"/>
      <c r="D7" s="104"/>
      <c r="E7" s="105"/>
      <c r="F7" s="102"/>
      <c r="G7" s="102"/>
    </row>
    <row r="8" spans="1:23" ht="16" x14ac:dyDescent="0.2">
      <c r="A8" s="27">
        <v>3</v>
      </c>
      <c r="B8" s="104" t="s">
        <v>162</v>
      </c>
      <c r="C8" s="104"/>
      <c r="D8" s="104"/>
      <c r="E8" s="105"/>
      <c r="F8" s="102"/>
      <c r="G8" s="102"/>
    </row>
    <row r="9" spans="1:23" ht="16" x14ac:dyDescent="0.2">
      <c r="A9" s="27">
        <v>4</v>
      </c>
      <c r="B9" s="104" t="s">
        <v>163</v>
      </c>
      <c r="C9" s="104"/>
      <c r="D9" s="104"/>
      <c r="E9" s="105"/>
      <c r="F9" s="102"/>
      <c r="G9" s="102"/>
    </row>
    <row r="10" spans="1:23" ht="16" x14ac:dyDescent="0.2">
      <c r="A10" s="27">
        <v>5</v>
      </c>
      <c r="B10" s="104" t="s">
        <v>164</v>
      </c>
      <c r="C10" s="104"/>
      <c r="D10" s="104"/>
      <c r="E10" s="105"/>
      <c r="F10" s="102"/>
      <c r="G10" s="102"/>
    </row>
    <row r="11" spans="1:23" ht="16" x14ac:dyDescent="0.2">
      <c r="A11" s="27">
        <v>6</v>
      </c>
      <c r="B11" s="104" t="s">
        <v>165</v>
      </c>
      <c r="C11" s="104"/>
      <c r="D11" s="104"/>
      <c r="E11" s="105"/>
      <c r="F11" s="103"/>
      <c r="G11" s="103"/>
    </row>
    <row r="12" spans="1:23" ht="68" x14ac:dyDescent="0.2">
      <c r="A12" s="29" t="s">
        <v>19</v>
      </c>
      <c r="B12" s="7" t="s">
        <v>172</v>
      </c>
      <c r="C12" s="4">
        <f>C3*0.3</f>
        <v>9</v>
      </c>
      <c r="D12" s="73"/>
      <c r="E12" s="83" t="str">
        <f>IF(D12="AA",1*C12,IF(D12="A",0.9*C12,IF(D12="BB",0.8*C12,IF(D12="B",0.7*C12,IF(D12="CC",0.6*C12,IF(D12="C",0.5*C12,IF(D12="D",0.3*C12,IF(D12="E",0*C12,"Belum Diisi"))))))))</f>
        <v>Belum Diisi</v>
      </c>
      <c r="F12" s="126"/>
      <c r="G12" s="126"/>
    </row>
    <row r="13" spans="1:23" ht="16" x14ac:dyDescent="0.2">
      <c r="A13" s="105" t="s">
        <v>119</v>
      </c>
      <c r="B13" s="112"/>
      <c r="C13" s="112"/>
      <c r="D13" s="112"/>
      <c r="E13" s="112"/>
      <c r="F13" s="101"/>
      <c r="G13" s="101"/>
    </row>
    <row r="14" spans="1:23" ht="16" x14ac:dyDescent="0.2">
      <c r="A14" s="27">
        <v>1</v>
      </c>
      <c r="B14" s="104" t="s">
        <v>167</v>
      </c>
      <c r="C14" s="104"/>
      <c r="D14" s="104"/>
      <c r="E14" s="105"/>
      <c r="F14" s="102"/>
      <c r="G14" s="102"/>
    </row>
    <row r="15" spans="1:23" ht="16" x14ac:dyDescent="0.2">
      <c r="A15" s="27">
        <v>2</v>
      </c>
      <c r="B15" s="104" t="s">
        <v>168</v>
      </c>
      <c r="C15" s="104"/>
      <c r="D15" s="104"/>
      <c r="E15" s="105"/>
      <c r="F15" s="102"/>
      <c r="G15" s="102"/>
    </row>
    <row r="16" spans="1:23" ht="33" customHeight="1" x14ac:dyDescent="0.2">
      <c r="A16" s="27">
        <v>3</v>
      </c>
      <c r="B16" s="104" t="s">
        <v>169</v>
      </c>
      <c r="C16" s="104"/>
      <c r="D16" s="104"/>
      <c r="E16" s="105"/>
      <c r="F16" s="102"/>
      <c r="G16" s="102"/>
    </row>
    <row r="17" spans="1:7" ht="35" customHeight="1" x14ac:dyDescent="0.2">
      <c r="A17" s="27">
        <v>4</v>
      </c>
      <c r="B17" s="104" t="s">
        <v>12</v>
      </c>
      <c r="C17" s="104"/>
      <c r="D17" s="104"/>
      <c r="E17" s="105"/>
      <c r="F17" s="102"/>
      <c r="G17" s="102"/>
    </row>
    <row r="18" spans="1:7" ht="16" x14ac:dyDescent="0.2">
      <c r="A18" s="27">
        <v>6</v>
      </c>
      <c r="B18" s="104" t="s">
        <v>170</v>
      </c>
      <c r="C18" s="104"/>
      <c r="D18" s="104"/>
      <c r="E18" s="105"/>
      <c r="F18" s="102"/>
      <c r="G18" s="102"/>
    </row>
    <row r="19" spans="1:7" ht="34" customHeight="1" x14ac:dyDescent="0.2">
      <c r="A19" s="27">
        <v>5</v>
      </c>
      <c r="B19" s="104" t="s">
        <v>173</v>
      </c>
      <c r="C19" s="104"/>
      <c r="D19" s="104"/>
      <c r="E19" s="105"/>
      <c r="F19" s="102"/>
      <c r="G19" s="102"/>
    </row>
    <row r="20" spans="1:7" ht="16" x14ac:dyDescent="0.2">
      <c r="A20" s="27">
        <v>7</v>
      </c>
      <c r="B20" s="104" t="s">
        <v>13</v>
      </c>
      <c r="C20" s="104"/>
      <c r="D20" s="104"/>
      <c r="E20" s="105"/>
      <c r="F20" s="102"/>
      <c r="G20" s="102"/>
    </row>
    <row r="21" spans="1:7" ht="34" customHeight="1" x14ac:dyDescent="0.2">
      <c r="A21" s="27">
        <v>8</v>
      </c>
      <c r="B21" s="104" t="s">
        <v>174</v>
      </c>
      <c r="C21" s="104"/>
      <c r="D21" s="104"/>
      <c r="E21" s="105"/>
      <c r="F21" s="102"/>
      <c r="G21" s="102"/>
    </row>
    <row r="22" spans="1:7" ht="33" customHeight="1" x14ac:dyDescent="0.2">
      <c r="A22" s="27">
        <v>9</v>
      </c>
      <c r="B22" s="104" t="s">
        <v>175</v>
      </c>
      <c r="C22" s="104"/>
      <c r="D22" s="104"/>
      <c r="E22" s="105"/>
      <c r="F22" s="102"/>
      <c r="G22" s="102"/>
    </row>
    <row r="23" spans="1:7" ht="16" x14ac:dyDescent="0.2">
      <c r="A23" s="27">
        <v>10</v>
      </c>
      <c r="B23" s="104" t="s">
        <v>201</v>
      </c>
      <c r="C23" s="104"/>
      <c r="D23" s="104"/>
      <c r="E23" s="105"/>
      <c r="F23" s="102"/>
      <c r="G23" s="102"/>
    </row>
    <row r="24" spans="1:7" ht="16" x14ac:dyDescent="0.2">
      <c r="A24" s="27">
        <v>11</v>
      </c>
      <c r="B24" s="104" t="s">
        <v>200</v>
      </c>
      <c r="C24" s="104"/>
      <c r="D24" s="104"/>
      <c r="E24" s="105"/>
      <c r="F24" s="103"/>
      <c r="G24" s="103"/>
    </row>
    <row r="25" spans="1:7" ht="34" x14ac:dyDescent="0.2">
      <c r="A25" s="29" t="s">
        <v>20</v>
      </c>
      <c r="B25" s="7" t="s">
        <v>171</v>
      </c>
      <c r="C25" s="4">
        <f>C3*0.5</f>
        <v>15</v>
      </c>
      <c r="D25" s="73"/>
      <c r="E25" s="83" t="str">
        <f>IF(D25="AA",1*C25,IF(D25="A",0.9*C25,IF(D25="BB",0.8*C25,IF(D25="B",0.7*C25,IF(D25="CC",0.6*C25,IF(D25="C",0.5*C25,IF(D25="D",0.3*C25,IF(D25="E",0*C25,"Belum Diisi"))))))))</f>
        <v>Belum Diisi</v>
      </c>
      <c r="F25" s="126"/>
      <c r="G25" s="126"/>
    </row>
    <row r="26" spans="1:7" ht="16" x14ac:dyDescent="0.2">
      <c r="A26" s="105" t="s">
        <v>119</v>
      </c>
      <c r="B26" s="112"/>
      <c r="C26" s="112"/>
      <c r="D26" s="112"/>
      <c r="E26" s="112"/>
      <c r="F26" s="101"/>
      <c r="G26" s="101"/>
    </row>
    <row r="27" spans="1:7" ht="16" x14ac:dyDescent="0.2">
      <c r="A27" s="28">
        <v>1</v>
      </c>
      <c r="B27" s="104" t="s">
        <v>127</v>
      </c>
      <c r="C27" s="104"/>
      <c r="D27" s="104"/>
      <c r="E27" s="105"/>
      <c r="F27" s="102"/>
      <c r="G27" s="102"/>
    </row>
    <row r="28" spans="1:7" ht="16" x14ac:dyDescent="0.2">
      <c r="A28" s="28">
        <v>2</v>
      </c>
      <c r="B28" s="104" t="s">
        <v>177</v>
      </c>
      <c r="C28" s="104"/>
      <c r="D28" s="104"/>
      <c r="E28" s="105"/>
      <c r="F28" s="102"/>
      <c r="G28" s="102"/>
    </row>
    <row r="29" spans="1:7" ht="33" customHeight="1" x14ac:dyDescent="0.2">
      <c r="A29" s="28">
        <v>3</v>
      </c>
      <c r="B29" s="104" t="s">
        <v>176</v>
      </c>
      <c r="C29" s="104"/>
      <c r="D29" s="104"/>
      <c r="E29" s="105"/>
      <c r="F29" s="102"/>
      <c r="G29" s="102"/>
    </row>
    <row r="30" spans="1:7" ht="16" x14ac:dyDescent="0.2">
      <c r="A30" s="28">
        <v>3</v>
      </c>
      <c r="B30" s="104" t="s">
        <v>178</v>
      </c>
      <c r="C30" s="104"/>
      <c r="D30" s="104"/>
      <c r="E30" s="105"/>
      <c r="F30" s="102"/>
      <c r="G30" s="102"/>
    </row>
    <row r="31" spans="1:7" ht="34" customHeight="1" x14ac:dyDescent="0.2">
      <c r="A31" s="28">
        <v>4</v>
      </c>
      <c r="B31" s="104" t="s">
        <v>180</v>
      </c>
      <c r="C31" s="104"/>
      <c r="D31" s="104"/>
      <c r="E31" s="105"/>
      <c r="F31" s="102"/>
      <c r="G31" s="102"/>
    </row>
    <row r="32" spans="1:7" ht="34" customHeight="1" x14ac:dyDescent="0.2">
      <c r="A32" s="28">
        <v>5</v>
      </c>
      <c r="B32" s="104" t="s">
        <v>179</v>
      </c>
      <c r="C32" s="104"/>
      <c r="D32" s="104"/>
      <c r="E32" s="105"/>
      <c r="F32" s="102"/>
      <c r="G32" s="102"/>
    </row>
    <row r="33" spans="1:7" ht="34" customHeight="1" x14ac:dyDescent="0.2">
      <c r="A33" s="28">
        <v>6</v>
      </c>
      <c r="B33" s="104" t="s">
        <v>202</v>
      </c>
      <c r="C33" s="106"/>
      <c r="D33" s="106"/>
      <c r="E33" s="107"/>
      <c r="F33" s="102"/>
      <c r="G33" s="102"/>
    </row>
    <row r="34" spans="1:7" ht="34" customHeight="1" x14ac:dyDescent="0.2">
      <c r="A34" s="28">
        <v>7</v>
      </c>
      <c r="B34" s="104" t="s">
        <v>203</v>
      </c>
      <c r="C34" s="106"/>
      <c r="D34" s="106"/>
      <c r="E34" s="107"/>
      <c r="F34" s="103"/>
      <c r="G34" s="103"/>
    </row>
    <row r="35" spans="1:7" ht="17" x14ac:dyDescent="0.2">
      <c r="A35" s="38">
        <v>2</v>
      </c>
      <c r="B35" s="68" t="s">
        <v>21</v>
      </c>
      <c r="C35" s="40">
        <v>30</v>
      </c>
      <c r="D35" s="41"/>
      <c r="E35" s="82">
        <f>SUM(E36,E40,E48)</f>
        <v>0</v>
      </c>
      <c r="F35" s="125"/>
      <c r="G35" s="125"/>
    </row>
    <row r="36" spans="1:7" ht="17" x14ac:dyDescent="0.2">
      <c r="A36" s="29" t="s">
        <v>22</v>
      </c>
      <c r="B36" s="7" t="s">
        <v>183</v>
      </c>
      <c r="C36" s="69">
        <f>C35*0.2</f>
        <v>6</v>
      </c>
      <c r="D36" s="73"/>
      <c r="E36" s="83" t="str">
        <f>IF(D36="AA",1*C36,IF(D36="A",0.9*C36,IF(D36="BB",0.8*C36,IF(D36="B",0.7*C36,IF(D36="CC",0.6*C36,IF(D36="C",0.5*C36,IF(D36="D",0.3*C36,IF(D36="E",0*C36,"Belum Diisi"))))))))</f>
        <v>Belum Diisi</v>
      </c>
      <c r="F36" s="126"/>
      <c r="G36" s="126"/>
    </row>
    <row r="37" spans="1:7" ht="16" x14ac:dyDescent="0.2">
      <c r="A37" s="28">
        <v>1</v>
      </c>
      <c r="B37" s="104" t="s">
        <v>181</v>
      </c>
      <c r="C37" s="104"/>
      <c r="D37" s="104"/>
      <c r="E37" s="105"/>
      <c r="F37" s="101"/>
      <c r="G37" s="101"/>
    </row>
    <row r="38" spans="1:7" ht="16" x14ac:dyDescent="0.2">
      <c r="A38" s="28">
        <v>2</v>
      </c>
      <c r="B38" s="104" t="s">
        <v>182</v>
      </c>
      <c r="C38" s="104"/>
      <c r="D38" s="104"/>
      <c r="E38" s="105"/>
      <c r="F38" s="102"/>
      <c r="G38" s="102"/>
    </row>
    <row r="39" spans="1:7" ht="16" x14ac:dyDescent="0.2">
      <c r="A39" s="28">
        <v>3</v>
      </c>
      <c r="B39" s="104" t="s">
        <v>23</v>
      </c>
      <c r="C39" s="104"/>
      <c r="D39" s="104"/>
      <c r="E39" s="105"/>
      <c r="F39" s="103"/>
      <c r="G39" s="103"/>
    </row>
    <row r="40" spans="1:7" ht="51" x14ac:dyDescent="0.2">
      <c r="A40" s="29" t="s">
        <v>24</v>
      </c>
      <c r="B40" s="7" t="s">
        <v>190</v>
      </c>
      <c r="C40" s="4">
        <f>C35*0.3</f>
        <v>9</v>
      </c>
      <c r="D40" s="73"/>
      <c r="E40" s="83" t="str">
        <f>IF(D40="AA",1*C40,IF(D40="A",0.9*C40,IF(D40="BB",0.8*C40,IF(D40="B",0.7*C40,IF(D40="CC",0.6*C40,IF(D40="C",0.5*C40,IF(D40="D",0.3*C40,IF(D40="E",0*C40,"Belum Diisi"))))))))</f>
        <v>Belum Diisi</v>
      </c>
      <c r="F40" s="126"/>
      <c r="G40" s="126"/>
    </row>
    <row r="41" spans="1:7" ht="16" x14ac:dyDescent="0.2">
      <c r="A41" s="67">
        <v>1</v>
      </c>
      <c r="B41" s="108" t="s">
        <v>185</v>
      </c>
      <c r="C41" s="108"/>
      <c r="D41" s="108"/>
      <c r="E41" s="109"/>
      <c r="F41" s="101"/>
      <c r="G41" s="101"/>
    </row>
    <row r="42" spans="1:7" ht="16" x14ac:dyDescent="0.2">
      <c r="A42" s="67">
        <v>2</v>
      </c>
      <c r="B42" s="108" t="s">
        <v>186</v>
      </c>
      <c r="C42" s="108"/>
      <c r="D42" s="108"/>
      <c r="E42" s="109"/>
      <c r="F42" s="102"/>
      <c r="G42" s="102"/>
    </row>
    <row r="43" spans="1:7" ht="16" x14ac:dyDescent="0.2">
      <c r="A43" s="67">
        <v>3</v>
      </c>
      <c r="B43" s="108" t="s">
        <v>187</v>
      </c>
      <c r="C43" s="108"/>
      <c r="D43" s="108"/>
      <c r="E43" s="109"/>
      <c r="F43" s="102"/>
      <c r="G43" s="102"/>
    </row>
    <row r="44" spans="1:7" ht="16" x14ac:dyDescent="0.2">
      <c r="A44" s="67">
        <v>4</v>
      </c>
      <c r="B44" s="104" t="s">
        <v>188</v>
      </c>
      <c r="C44" s="104"/>
      <c r="D44" s="104"/>
      <c r="E44" s="105"/>
      <c r="F44" s="102"/>
      <c r="G44" s="102"/>
    </row>
    <row r="45" spans="1:7" ht="34" customHeight="1" x14ac:dyDescent="0.2">
      <c r="A45" s="67">
        <v>5</v>
      </c>
      <c r="B45" s="108" t="s">
        <v>184</v>
      </c>
      <c r="C45" s="108"/>
      <c r="D45" s="108"/>
      <c r="E45" s="109"/>
      <c r="F45" s="102"/>
      <c r="G45" s="102"/>
    </row>
    <row r="46" spans="1:7" ht="16" x14ac:dyDescent="0.2">
      <c r="A46" s="67">
        <v>6</v>
      </c>
      <c r="B46" s="104" t="s">
        <v>191</v>
      </c>
      <c r="C46" s="104"/>
      <c r="D46" s="104"/>
      <c r="E46" s="105"/>
      <c r="F46" s="102"/>
      <c r="G46" s="102"/>
    </row>
    <row r="47" spans="1:7" ht="16" x14ac:dyDescent="0.2">
      <c r="A47" s="67">
        <v>7</v>
      </c>
      <c r="B47" s="104" t="s">
        <v>192</v>
      </c>
      <c r="C47" s="104"/>
      <c r="D47" s="104"/>
      <c r="E47" s="105"/>
      <c r="F47" s="103"/>
      <c r="G47" s="103"/>
    </row>
    <row r="48" spans="1:7" ht="51" x14ac:dyDescent="0.2">
      <c r="A48" s="29" t="s">
        <v>25</v>
      </c>
      <c r="B48" s="7" t="s">
        <v>189</v>
      </c>
      <c r="C48" s="4">
        <f>C35*0.5</f>
        <v>15</v>
      </c>
      <c r="D48" s="73"/>
      <c r="E48" s="83" t="str">
        <f>IF(D48="AA",1*C48,IF(D48="A",0.9*C48,IF(D48="BB",0.8*C48,IF(D48="B",0.7*C48,IF(D48="CC",0.6*C48,IF(D48="C",0.5*C48,IF(D48="D",0.3*C48,IF(D48="E",0*C48,"Belum Diisi"))))))))</f>
        <v>Belum Diisi</v>
      </c>
      <c r="F48" s="126"/>
      <c r="G48" s="126"/>
    </row>
    <row r="49" spans="1:7" ht="34" customHeight="1" x14ac:dyDescent="0.2">
      <c r="A49" s="28">
        <v>1</v>
      </c>
      <c r="B49" s="104" t="s">
        <v>26</v>
      </c>
      <c r="C49" s="104"/>
      <c r="D49" s="104"/>
      <c r="E49" s="105"/>
      <c r="F49" s="101"/>
      <c r="G49" s="101"/>
    </row>
    <row r="50" spans="1:7" ht="34" customHeight="1" x14ac:dyDescent="0.2">
      <c r="A50" s="28">
        <v>2</v>
      </c>
      <c r="B50" s="104" t="s">
        <v>27</v>
      </c>
      <c r="C50" s="104"/>
      <c r="D50" s="104"/>
      <c r="E50" s="105"/>
      <c r="F50" s="102"/>
      <c r="G50" s="102"/>
    </row>
    <row r="51" spans="1:7" ht="16" x14ac:dyDescent="0.2">
      <c r="A51" s="28">
        <v>3</v>
      </c>
      <c r="B51" s="108" t="s">
        <v>193</v>
      </c>
      <c r="C51" s="108"/>
      <c r="D51" s="108"/>
      <c r="E51" s="109"/>
      <c r="F51" s="102"/>
      <c r="G51" s="102"/>
    </row>
    <row r="52" spans="1:7" ht="16" x14ac:dyDescent="0.2">
      <c r="A52" s="28">
        <v>4</v>
      </c>
      <c r="B52" s="108" t="s">
        <v>195</v>
      </c>
      <c r="C52" s="108"/>
      <c r="D52" s="108"/>
      <c r="E52" s="109"/>
      <c r="F52" s="102"/>
      <c r="G52" s="102"/>
    </row>
    <row r="53" spans="1:7" ht="16" x14ac:dyDescent="0.2">
      <c r="A53" s="28">
        <v>5</v>
      </c>
      <c r="B53" s="108" t="s">
        <v>194</v>
      </c>
      <c r="C53" s="108"/>
      <c r="D53" s="108"/>
      <c r="E53" s="109"/>
      <c r="F53" s="102"/>
      <c r="G53" s="102"/>
    </row>
    <row r="54" spans="1:7" ht="16" x14ac:dyDescent="0.2">
      <c r="A54" s="28">
        <v>6</v>
      </c>
      <c r="B54" s="108" t="s">
        <v>196</v>
      </c>
      <c r="C54" s="108"/>
      <c r="D54" s="108"/>
      <c r="E54" s="109"/>
      <c r="F54" s="102"/>
      <c r="G54" s="102"/>
    </row>
    <row r="55" spans="1:7" ht="16" x14ac:dyDescent="0.2">
      <c r="A55" s="28">
        <v>7</v>
      </c>
      <c r="B55" s="108" t="s">
        <v>197</v>
      </c>
      <c r="C55" s="108"/>
      <c r="D55" s="108"/>
      <c r="E55" s="109"/>
      <c r="F55" s="102"/>
      <c r="G55" s="102"/>
    </row>
    <row r="56" spans="1:7" ht="17" customHeight="1" x14ac:dyDescent="0.2">
      <c r="A56" s="28">
        <v>8</v>
      </c>
      <c r="B56" s="104" t="s">
        <v>28</v>
      </c>
      <c r="C56" s="106"/>
      <c r="D56" s="106"/>
      <c r="E56" s="107"/>
      <c r="F56" s="102"/>
      <c r="G56" s="102"/>
    </row>
    <row r="57" spans="1:7" ht="17" customHeight="1" x14ac:dyDescent="0.2">
      <c r="A57" s="28">
        <v>9</v>
      </c>
      <c r="B57" s="104" t="s">
        <v>204</v>
      </c>
      <c r="C57" s="106"/>
      <c r="D57" s="106"/>
      <c r="E57" s="107"/>
      <c r="F57" s="102"/>
      <c r="G57" s="102"/>
    </row>
    <row r="58" spans="1:7" ht="17" customHeight="1" x14ac:dyDescent="0.2">
      <c r="A58" s="28">
        <v>10</v>
      </c>
      <c r="B58" s="104" t="s">
        <v>205</v>
      </c>
      <c r="C58" s="106"/>
      <c r="D58" s="106"/>
      <c r="E58" s="107"/>
      <c r="F58" s="103"/>
      <c r="G58" s="103"/>
    </row>
    <row r="59" spans="1:7" ht="17" x14ac:dyDescent="0.2">
      <c r="A59" s="38">
        <v>3</v>
      </c>
      <c r="B59" s="68" t="s">
        <v>29</v>
      </c>
      <c r="C59" s="40">
        <v>15</v>
      </c>
      <c r="D59" s="41"/>
      <c r="E59" s="82">
        <f>SUM(E60,E67,E77)</f>
        <v>0</v>
      </c>
      <c r="F59" s="125"/>
      <c r="G59" s="125"/>
    </row>
    <row r="60" spans="1:7" ht="17" x14ac:dyDescent="0.2">
      <c r="A60" s="29" t="s">
        <v>30</v>
      </c>
      <c r="B60" s="7" t="s">
        <v>130</v>
      </c>
      <c r="C60" s="69">
        <f>C59*0.2</f>
        <v>3</v>
      </c>
      <c r="D60" s="73"/>
      <c r="E60" s="83" t="str">
        <f>IF(D60="AA",1*C60,IF(D60="A",0.9*C60,IF(D60="BB",0.8*C60,IF(D60="B",0.7*C60,IF(D60="CC",0.6*C60,IF(D60="C",0.5*C60,IF(D60="D",0.3*C60,IF(D60="E",0*C60,"Belum Diisi"))))))))</f>
        <v>Belum Diisi</v>
      </c>
      <c r="F60" s="126"/>
      <c r="G60" s="126"/>
    </row>
    <row r="61" spans="1:7" ht="16" x14ac:dyDescent="0.2">
      <c r="A61" s="28">
        <v>1</v>
      </c>
      <c r="B61" s="104" t="s">
        <v>133</v>
      </c>
      <c r="C61" s="104"/>
      <c r="D61" s="104"/>
      <c r="E61" s="105"/>
      <c r="F61" s="101"/>
      <c r="G61" s="101"/>
    </row>
    <row r="62" spans="1:7" ht="16" x14ac:dyDescent="0.2">
      <c r="A62" s="28">
        <v>2</v>
      </c>
      <c r="B62" s="104" t="s">
        <v>149</v>
      </c>
      <c r="C62" s="104"/>
      <c r="D62" s="104"/>
      <c r="E62" s="105"/>
      <c r="F62" s="102"/>
      <c r="G62" s="102"/>
    </row>
    <row r="63" spans="1:7" ht="16" x14ac:dyDescent="0.2">
      <c r="A63" s="28">
        <v>3</v>
      </c>
      <c r="B63" s="104" t="s">
        <v>134</v>
      </c>
      <c r="C63" s="104"/>
      <c r="D63" s="104"/>
      <c r="E63" s="105"/>
      <c r="F63" s="102"/>
      <c r="G63" s="102"/>
    </row>
    <row r="64" spans="1:7" ht="16" x14ac:dyDescent="0.2">
      <c r="A64" s="28">
        <v>4</v>
      </c>
      <c r="B64" s="104" t="s">
        <v>135</v>
      </c>
      <c r="C64" s="104"/>
      <c r="D64" s="104"/>
      <c r="E64" s="105"/>
      <c r="F64" s="102"/>
      <c r="G64" s="102"/>
    </row>
    <row r="65" spans="1:7" ht="16" x14ac:dyDescent="0.2">
      <c r="A65" s="28">
        <v>5</v>
      </c>
      <c r="B65" s="104" t="s">
        <v>136</v>
      </c>
      <c r="C65" s="104"/>
      <c r="D65" s="104"/>
      <c r="E65" s="105"/>
      <c r="F65" s="102"/>
      <c r="G65" s="102"/>
    </row>
    <row r="66" spans="1:7" ht="16" x14ac:dyDescent="0.2">
      <c r="A66" s="28">
        <v>6</v>
      </c>
      <c r="B66" s="104" t="s">
        <v>131</v>
      </c>
      <c r="C66" s="104"/>
      <c r="D66" s="104"/>
      <c r="E66" s="105"/>
      <c r="F66" s="103"/>
      <c r="G66" s="103"/>
    </row>
    <row r="67" spans="1:7" ht="51" customHeight="1" x14ac:dyDescent="0.2">
      <c r="A67" s="29" t="s">
        <v>31</v>
      </c>
      <c r="B67" s="7" t="s">
        <v>129</v>
      </c>
      <c r="C67" s="4">
        <f>C59*0.3</f>
        <v>4.5</v>
      </c>
      <c r="D67" s="73"/>
      <c r="E67" s="83" t="str">
        <f>IF(D67="AA",1*C67,IF(D67="A",0.9*C67,IF(D67="BB",0.8*C67,IF(D67="B",0.7*C67,IF(D67="CC",0.6*C67,IF(D67="C",0.5*C67,IF(D67="D",0.3*C67,IF(D67="E",0*C67,"Belum Diisi"))))))))</f>
        <v>Belum Diisi</v>
      </c>
      <c r="F67" s="126"/>
      <c r="G67" s="126"/>
    </row>
    <row r="68" spans="1:7" ht="16" x14ac:dyDescent="0.2">
      <c r="A68" s="28">
        <v>1</v>
      </c>
      <c r="B68" s="104" t="s">
        <v>137</v>
      </c>
      <c r="C68" s="104"/>
      <c r="D68" s="104"/>
      <c r="E68" s="105"/>
      <c r="F68" s="101"/>
      <c r="G68" s="101"/>
    </row>
    <row r="69" spans="1:7" ht="16" x14ac:dyDescent="0.2">
      <c r="A69" s="28">
        <v>2</v>
      </c>
      <c r="B69" s="104" t="s">
        <v>138</v>
      </c>
      <c r="C69" s="104"/>
      <c r="D69" s="104"/>
      <c r="E69" s="105"/>
      <c r="F69" s="102"/>
      <c r="G69" s="102"/>
    </row>
    <row r="70" spans="1:7" ht="16" x14ac:dyDescent="0.2">
      <c r="A70" s="28">
        <v>3</v>
      </c>
      <c r="B70" s="108" t="s">
        <v>141</v>
      </c>
      <c r="C70" s="108"/>
      <c r="D70" s="108"/>
      <c r="E70" s="109"/>
      <c r="F70" s="102"/>
      <c r="G70" s="102"/>
    </row>
    <row r="71" spans="1:7" ht="34" customHeight="1" x14ac:dyDescent="0.2">
      <c r="A71" s="28">
        <v>4</v>
      </c>
      <c r="B71" s="108" t="s">
        <v>142</v>
      </c>
      <c r="C71" s="108"/>
      <c r="D71" s="108"/>
      <c r="E71" s="109"/>
      <c r="F71" s="102"/>
      <c r="G71" s="102"/>
    </row>
    <row r="72" spans="1:7" ht="34" customHeight="1" x14ac:dyDescent="0.2">
      <c r="A72" s="28">
        <v>5</v>
      </c>
      <c r="B72" s="108" t="s">
        <v>143</v>
      </c>
      <c r="C72" s="108"/>
      <c r="D72" s="108"/>
      <c r="E72" s="109"/>
      <c r="F72" s="102"/>
      <c r="G72" s="102"/>
    </row>
    <row r="73" spans="1:7" ht="34" customHeight="1" x14ac:dyDescent="0.2">
      <c r="A73" s="28">
        <v>6</v>
      </c>
      <c r="B73" s="108" t="s">
        <v>140</v>
      </c>
      <c r="C73" s="108"/>
      <c r="D73" s="108"/>
      <c r="E73" s="109"/>
      <c r="F73" s="102"/>
      <c r="G73" s="102"/>
    </row>
    <row r="74" spans="1:7" ht="34" customHeight="1" x14ac:dyDescent="0.2">
      <c r="A74" s="28">
        <v>7</v>
      </c>
      <c r="B74" s="104" t="s">
        <v>139</v>
      </c>
      <c r="C74" s="104"/>
      <c r="D74" s="104"/>
      <c r="E74" s="105"/>
      <c r="F74" s="102"/>
      <c r="G74" s="102"/>
    </row>
    <row r="75" spans="1:7" ht="34" customHeight="1" x14ac:dyDescent="0.2">
      <c r="A75" s="28">
        <v>8</v>
      </c>
      <c r="B75" s="109" t="s">
        <v>132</v>
      </c>
      <c r="C75" s="110"/>
      <c r="D75" s="110"/>
      <c r="E75" s="111"/>
      <c r="F75" s="102"/>
      <c r="G75" s="102"/>
    </row>
    <row r="76" spans="1:7" ht="34" customHeight="1" x14ac:dyDescent="0.2">
      <c r="A76" s="28">
        <v>9</v>
      </c>
      <c r="B76" s="109" t="s">
        <v>144</v>
      </c>
      <c r="C76" s="110"/>
      <c r="D76" s="110"/>
      <c r="E76" s="111"/>
      <c r="F76" s="103"/>
      <c r="G76" s="103"/>
    </row>
    <row r="77" spans="1:7" ht="34" x14ac:dyDescent="0.2">
      <c r="A77" s="29" t="s">
        <v>32</v>
      </c>
      <c r="B77" s="7" t="s">
        <v>33</v>
      </c>
      <c r="C77" s="4">
        <f>C59*0.5</f>
        <v>7.5</v>
      </c>
      <c r="D77" s="73"/>
      <c r="E77" s="83" t="str">
        <f>IF(D77="AA",1*C77,IF(D77="A",0.9*C77,IF(D77="BB",0.8*C77,IF(D77="B",0.7*C77,IF(D77="CC",0.6*C77,IF(D77="C",0.5*C77,IF(D77="D",0.3*C77,IF(D77="E",0*C77,"Belum Diisi"))))))))</f>
        <v>Belum Diisi</v>
      </c>
      <c r="F77" s="126"/>
      <c r="G77" s="126"/>
    </row>
    <row r="78" spans="1:7" ht="16" x14ac:dyDescent="0.2">
      <c r="A78" s="28">
        <v>1</v>
      </c>
      <c r="B78" s="104" t="s">
        <v>151</v>
      </c>
      <c r="C78" s="104"/>
      <c r="D78" s="104"/>
      <c r="E78" s="105"/>
      <c r="F78" s="101"/>
      <c r="G78" s="101"/>
    </row>
    <row r="79" spans="1:7" ht="16" x14ac:dyDescent="0.2">
      <c r="A79" s="28">
        <v>2</v>
      </c>
      <c r="B79" s="104" t="s">
        <v>152</v>
      </c>
      <c r="C79" s="104"/>
      <c r="D79" s="104"/>
      <c r="E79" s="105"/>
      <c r="F79" s="102"/>
      <c r="G79" s="102"/>
    </row>
    <row r="80" spans="1:7" ht="34" customHeight="1" x14ac:dyDescent="0.2">
      <c r="A80" s="28">
        <v>3</v>
      </c>
      <c r="B80" s="104" t="s">
        <v>147</v>
      </c>
      <c r="C80" s="106"/>
      <c r="D80" s="106"/>
      <c r="E80" s="107"/>
      <c r="F80" s="102"/>
      <c r="G80" s="102"/>
    </row>
    <row r="81" spans="1:7" ht="34" customHeight="1" x14ac:dyDescent="0.2">
      <c r="A81" s="28">
        <v>4</v>
      </c>
      <c r="B81" s="104" t="s">
        <v>150</v>
      </c>
      <c r="C81" s="106"/>
      <c r="D81" s="106"/>
      <c r="E81" s="107"/>
      <c r="F81" s="102"/>
      <c r="G81" s="102"/>
    </row>
    <row r="82" spans="1:7" ht="16" x14ac:dyDescent="0.2">
      <c r="A82" s="28">
        <v>5</v>
      </c>
      <c r="B82" s="104" t="s">
        <v>146</v>
      </c>
      <c r="C82" s="104"/>
      <c r="D82" s="104"/>
      <c r="E82" s="105"/>
      <c r="F82" s="102"/>
      <c r="G82" s="102"/>
    </row>
    <row r="83" spans="1:7" ht="34" customHeight="1" x14ac:dyDescent="0.2">
      <c r="A83" s="28">
        <v>6</v>
      </c>
      <c r="B83" s="104" t="s">
        <v>145</v>
      </c>
      <c r="C83" s="106"/>
      <c r="D83" s="106"/>
      <c r="E83" s="107"/>
      <c r="F83" s="102"/>
      <c r="G83" s="102"/>
    </row>
    <row r="84" spans="1:7" ht="16" x14ac:dyDescent="0.2">
      <c r="A84" s="28">
        <v>7</v>
      </c>
      <c r="B84" s="104" t="s">
        <v>148</v>
      </c>
      <c r="C84" s="104"/>
      <c r="D84" s="104"/>
      <c r="E84" s="105"/>
      <c r="F84" s="103"/>
      <c r="G84" s="103"/>
    </row>
    <row r="85" spans="1:7" ht="17" x14ac:dyDescent="0.2">
      <c r="A85" s="38">
        <v>4</v>
      </c>
      <c r="B85" s="68" t="s">
        <v>34</v>
      </c>
      <c r="C85" s="40">
        <v>25</v>
      </c>
      <c r="D85" s="41"/>
      <c r="E85" s="82">
        <f>SUM(E86,E90,E96)</f>
        <v>0</v>
      </c>
      <c r="F85" s="125"/>
      <c r="G85" s="125"/>
    </row>
    <row r="86" spans="1:7" ht="17" x14ac:dyDescent="0.2">
      <c r="A86" s="29" t="s">
        <v>35</v>
      </c>
      <c r="B86" s="7" t="s">
        <v>206</v>
      </c>
      <c r="C86" s="69">
        <f>C85*0.2</f>
        <v>5</v>
      </c>
      <c r="D86" s="73"/>
      <c r="E86" s="83" t="str">
        <f>IF(D86="AA",1*C86,IF(D86="A",0.9*C86,IF(D86="BB",0.8*C86,IF(D86="B",0.7*C86,IF(D86="CC",0.6*C86,IF(D86="C",0.5*C86,IF(D86="D",0.3*C86,IF(D86="E",0*C86,"Belum Diisi"))))))))</f>
        <v>Belum Diisi</v>
      </c>
      <c r="F86" s="126"/>
      <c r="G86" s="126"/>
    </row>
    <row r="87" spans="1:7" ht="16" x14ac:dyDescent="0.2">
      <c r="A87" s="28">
        <v>1</v>
      </c>
      <c r="B87" s="104" t="s">
        <v>156</v>
      </c>
      <c r="C87" s="104"/>
      <c r="D87" s="104"/>
      <c r="E87" s="105"/>
      <c r="F87" s="101"/>
      <c r="G87" s="101"/>
    </row>
    <row r="88" spans="1:7" ht="16" x14ac:dyDescent="0.2">
      <c r="A88" s="28">
        <v>2</v>
      </c>
      <c r="B88" s="104" t="s">
        <v>40</v>
      </c>
      <c r="C88" s="104"/>
      <c r="D88" s="104"/>
      <c r="E88" s="105"/>
      <c r="F88" s="102"/>
      <c r="G88" s="102"/>
    </row>
    <row r="89" spans="1:7" ht="16" x14ac:dyDescent="0.2">
      <c r="A89" s="28">
        <v>3</v>
      </c>
      <c r="B89" s="104" t="s">
        <v>199</v>
      </c>
      <c r="C89" s="104"/>
      <c r="D89" s="104"/>
      <c r="E89" s="105"/>
      <c r="F89" s="103"/>
      <c r="G89" s="103"/>
    </row>
    <row r="90" spans="1:7" ht="34" x14ac:dyDescent="0.2">
      <c r="A90" s="29" t="s">
        <v>37</v>
      </c>
      <c r="B90" s="7" t="s">
        <v>36</v>
      </c>
      <c r="C90" s="4">
        <f>C85*0.3</f>
        <v>7.5</v>
      </c>
      <c r="D90" s="73"/>
      <c r="E90" s="83" t="str">
        <f>IF(D90="AA",1*C90,IF(D90="A",0.9*C90,IF(D90="BB",0.8*C90,IF(D90="B",0.7*C90,IF(D90="CC",0.6*C90,IF(D90="C",0.5*C90,IF(D90="D",0.3*C90,IF(D90="E",0*C90,"Belum Diisi"))))))))</f>
        <v>Belum Diisi</v>
      </c>
      <c r="F90" s="126"/>
      <c r="G90" s="126"/>
    </row>
    <row r="91" spans="1:7" ht="16" x14ac:dyDescent="0.2">
      <c r="A91" s="28">
        <v>1</v>
      </c>
      <c r="B91" s="108" t="s">
        <v>155</v>
      </c>
      <c r="C91" s="108"/>
      <c r="D91" s="108"/>
      <c r="E91" s="109"/>
      <c r="F91" s="101"/>
      <c r="G91" s="101"/>
    </row>
    <row r="92" spans="1:7" ht="16" x14ac:dyDescent="0.2">
      <c r="A92" s="28">
        <v>2</v>
      </c>
      <c r="B92" s="104" t="s">
        <v>154</v>
      </c>
      <c r="C92" s="104"/>
      <c r="D92" s="104"/>
      <c r="E92" s="105"/>
      <c r="F92" s="102"/>
      <c r="G92" s="102"/>
    </row>
    <row r="93" spans="1:7" ht="16" x14ac:dyDescent="0.2">
      <c r="A93" s="28">
        <v>3</v>
      </c>
      <c r="B93" s="108" t="s">
        <v>42</v>
      </c>
      <c r="C93" s="108"/>
      <c r="D93" s="108"/>
      <c r="E93" s="109"/>
      <c r="F93" s="102"/>
      <c r="G93" s="102"/>
    </row>
    <row r="94" spans="1:7" ht="16" x14ac:dyDescent="0.2">
      <c r="A94" s="28">
        <v>4</v>
      </c>
      <c r="B94" s="104" t="s">
        <v>40</v>
      </c>
      <c r="C94" s="104"/>
      <c r="D94" s="104"/>
      <c r="E94" s="105"/>
      <c r="F94" s="102"/>
      <c r="G94" s="102"/>
    </row>
    <row r="95" spans="1:7" ht="16" x14ac:dyDescent="0.2">
      <c r="A95" s="28">
        <v>5</v>
      </c>
      <c r="B95" s="104" t="s">
        <v>198</v>
      </c>
      <c r="C95" s="104"/>
      <c r="D95" s="104"/>
      <c r="E95" s="105"/>
      <c r="F95" s="103"/>
      <c r="G95" s="103"/>
    </row>
    <row r="96" spans="1:7" ht="51" x14ac:dyDescent="0.2">
      <c r="A96" s="29" t="s">
        <v>38</v>
      </c>
      <c r="B96" s="7" t="s">
        <v>153</v>
      </c>
      <c r="C96" s="4">
        <f>C85*0.5</f>
        <v>12.5</v>
      </c>
      <c r="D96" s="73"/>
      <c r="E96" s="83" t="str">
        <f>IF(D96="AA",1*C96,IF(D96="A",0.9*C96,IF(D96="BB",0.8*C96,IF(D96="B",0.7*C96,IF(D96="CC",0.6*C96,IF(D96="C",0.5*C96,IF(D96="D",0.3*C96,IF(D96="E",0*C96,"Belum Diisi"))))))))</f>
        <v>Belum Diisi</v>
      </c>
      <c r="F96" s="126"/>
      <c r="G96" s="126"/>
    </row>
    <row r="97" spans="1:7" ht="16" x14ac:dyDescent="0.2">
      <c r="A97" s="28">
        <v>1</v>
      </c>
      <c r="B97" s="104" t="s">
        <v>157</v>
      </c>
      <c r="C97" s="104"/>
      <c r="D97" s="104"/>
      <c r="E97" s="105"/>
      <c r="F97" s="101"/>
      <c r="G97" s="101"/>
    </row>
    <row r="98" spans="1:7" ht="36" customHeight="1" x14ac:dyDescent="0.2">
      <c r="A98" s="28">
        <v>2</v>
      </c>
      <c r="B98" s="104" t="s">
        <v>159</v>
      </c>
      <c r="C98" s="104"/>
      <c r="D98" s="104"/>
      <c r="E98" s="105"/>
      <c r="F98" s="102"/>
      <c r="G98" s="102"/>
    </row>
    <row r="99" spans="1:7" ht="34" customHeight="1" x14ac:dyDescent="0.2">
      <c r="A99" s="28">
        <v>3</v>
      </c>
      <c r="B99" s="104" t="s">
        <v>43</v>
      </c>
      <c r="C99" s="104"/>
      <c r="D99" s="104"/>
      <c r="E99" s="105"/>
      <c r="F99" s="102"/>
      <c r="G99" s="102"/>
    </row>
    <row r="100" spans="1:7" ht="34" customHeight="1" x14ac:dyDescent="0.2">
      <c r="A100" s="28">
        <v>4</v>
      </c>
      <c r="B100" s="104" t="s">
        <v>41</v>
      </c>
      <c r="C100" s="106"/>
      <c r="D100" s="106"/>
      <c r="E100" s="107"/>
      <c r="F100" s="102"/>
      <c r="G100" s="102"/>
    </row>
    <row r="101" spans="1:7" ht="36" customHeight="1" x14ac:dyDescent="0.2">
      <c r="A101" s="27">
        <v>5</v>
      </c>
      <c r="B101" s="106" t="s">
        <v>158</v>
      </c>
      <c r="C101" s="106"/>
      <c r="D101" s="106"/>
      <c r="E101" s="107"/>
      <c r="F101" s="103"/>
      <c r="G101" s="103"/>
    </row>
    <row r="102" spans="1:7" x14ac:dyDescent="0.2">
      <c r="A102" s="74"/>
      <c r="B102" s="71"/>
      <c r="C102" s="71"/>
      <c r="D102" s="75"/>
      <c r="E102" s="75"/>
      <c r="F102" s="127"/>
      <c r="G102" s="128"/>
    </row>
  </sheetData>
  <sheetProtection formatColumns="0" formatRows="0"/>
  <mergeCells count="113">
    <mergeCell ref="A1:A2"/>
    <mergeCell ref="B1:B2"/>
    <mergeCell ref="C1:C2"/>
    <mergeCell ref="D1:E1"/>
    <mergeCell ref="F1:F2"/>
    <mergeCell ref="G1:G2"/>
    <mergeCell ref="A5:E5"/>
    <mergeCell ref="F5:F11"/>
    <mergeCell ref="G5:G11"/>
    <mergeCell ref="B6:E6"/>
    <mergeCell ref="B7:E7"/>
    <mergeCell ref="B8:E8"/>
    <mergeCell ref="B9:E9"/>
    <mergeCell ref="B10:E10"/>
    <mergeCell ref="B11:E11"/>
    <mergeCell ref="B21:E21"/>
    <mergeCell ref="B22:E22"/>
    <mergeCell ref="B23:E23"/>
    <mergeCell ref="B24:E24"/>
    <mergeCell ref="A26:E26"/>
    <mergeCell ref="F26:F34"/>
    <mergeCell ref="A13:E13"/>
    <mergeCell ref="F13:F24"/>
    <mergeCell ref="G13:G24"/>
    <mergeCell ref="B14:E14"/>
    <mergeCell ref="B15:E15"/>
    <mergeCell ref="B16:E16"/>
    <mergeCell ref="B17:E17"/>
    <mergeCell ref="B18:E18"/>
    <mergeCell ref="B19:E19"/>
    <mergeCell ref="B20:E20"/>
    <mergeCell ref="G26:G34"/>
    <mergeCell ref="B27:E27"/>
    <mergeCell ref="B28:E28"/>
    <mergeCell ref="B29:E29"/>
    <mergeCell ref="B30:E30"/>
    <mergeCell ref="B31:E31"/>
    <mergeCell ref="B32:E32"/>
    <mergeCell ref="B33:E33"/>
    <mergeCell ref="B34:E34"/>
    <mergeCell ref="B44:E44"/>
    <mergeCell ref="B45:E45"/>
    <mergeCell ref="B46:E46"/>
    <mergeCell ref="B47:E47"/>
    <mergeCell ref="B49:E49"/>
    <mergeCell ref="F49:F58"/>
    <mergeCell ref="B37:E37"/>
    <mergeCell ref="F37:F39"/>
    <mergeCell ref="G37:G39"/>
    <mergeCell ref="B38:E38"/>
    <mergeCell ref="B39:E39"/>
    <mergeCell ref="B41:E41"/>
    <mergeCell ref="F41:F47"/>
    <mergeCell ref="G41:G47"/>
    <mergeCell ref="B42:E42"/>
    <mergeCell ref="B43:E43"/>
    <mergeCell ref="B61:E61"/>
    <mergeCell ref="F61:F66"/>
    <mergeCell ref="G61:G66"/>
    <mergeCell ref="B62:E62"/>
    <mergeCell ref="B63:E63"/>
    <mergeCell ref="B64:E64"/>
    <mergeCell ref="B65:E65"/>
    <mergeCell ref="B66:E66"/>
    <mergeCell ref="G49:G58"/>
    <mergeCell ref="B50:E50"/>
    <mergeCell ref="B51:E51"/>
    <mergeCell ref="B52:E52"/>
    <mergeCell ref="B53:E53"/>
    <mergeCell ref="B54:E54"/>
    <mergeCell ref="B55:E55"/>
    <mergeCell ref="B56:E56"/>
    <mergeCell ref="B57:E57"/>
    <mergeCell ref="B58:E58"/>
    <mergeCell ref="B68:E68"/>
    <mergeCell ref="F68:F76"/>
    <mergeCell ref="G68:G76"/>
    <mergeCell ref="B69:E69"/>
    <mergeCell ref="B70:E70"/>
    <mergeCell ref="B71:E71"/>
    <mergeCell ref="B72:E72"/>
    <mergeCell ref="B73:E73"/>
    <mergeCell ref="B74:E74"/>
    <mergeCell ref="B75:E75"/>
    <mergeCell ref="B76:E76"/>
    <mergeCell ref="B78:E78"/>
    <mergeCell ref="F78:F84"/>
    <mergeCell ref="G78:G84"/>
    <mergeCell ref="B79:E79"/>
    <mergeCell ref="B80:E80"/>
    <mergeCell ref="B81:E81"/>
    <mergeCell ref="B82:E82"/>
    <mergeCell ref="B83:E83"/>
    <mergeCell ref="B84:E84"/>
    <mergeCell ref="B87:E87"/>
    <mergeCell ref="F87:F89"/>
    <mergeCell ref="G87:G89"/>
    <mergeCell ref="B88:E88"/>
    <mergeCell ref="B89:E89"/>
    <mergeCell ref="B91:E91"/>
    <mergeCell ref="F91:F95"/>
    <mergeCell ref="G91:G95"/>
    <mergeCell ref="B92:E92"/>
    <mergeCell ref="B93:E93"/>
    <mergeCell ref="B94:E94"/>
    <mergeCell ref="B95:E95"/>
    <mergeCell ref="B97:E97"/>
    <mergeCell ref="F97:F101"/>
    <mergeCell ref="G97:G101"/>
    <mergeCell ref="B98:E98"/>
    <mergeCell ref="B99:E99"/>
    <mergeCell ref="B100:E100"/>
    <mergeCell ref="B101:E101"/>
  </mergeCells>
  <dataValidations count="2">
    <dataValidation type="list" allowBlank="1" showInputMessage="1" showErrorMessage="1" sqref="D4 D12 D67 D48 D25 D36 D40 D77 D60 D90 D96 D86" xr:uid="{2591685B-EE9D-5848-B27D-E60212CF7C9D}">
      <formula1>"AA,A,BB,B,CC,C,D,E"</formula1>
    </dataValidation>
    <dataValidation type="list" allowBlank="1" showInputMessage="1" showErrorMessage="1" sqref="D87" xr:uid="{DEA7C676-49A4-E34B-8190-F7C7857F42E0}">
      <formula1>"CC,C,D"</formula1>
    </dataValidation>
  </dataValidation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37C6C-7EC4-C746-8432-E1513EEA4041}">
  <sheetPr codeName="Sheet17"/>
  <dimension ref="A1:W102"/>
  <sheetViews>
    <sheetView showGridLines="0" zoomScale="112" zoomScaleNormal="70" workbookViewId="0">
      <pane ySplit="2" topLeftCell="A3" activePane="bottomLeft" state="frozen"/>
      <selection activeCell="B1" sqref="B1"/>
      <selection pane="bottomLeft" activeCell="F1" sqref="F1:G1048576"/>
    </sheetView>
  </sheetViews>
  <sheetFormatPr baseColWidth="10" defaultColWidth="8.83203125" defaultRowHeight="15" x14ac:dyDescent="0.2"/>
  <cols>
    <col min="1" max="1" width="4" style="2" bestFit="1" customWidth="1"/>
    <col min="2" max="2" width="70" style="2" customWidth="1"/>
    <col min="3" max="3" width="6.83203125" style="2" bestFit="1" customWidth="1"/>
    <col min="4" max="5" width="9.6640625" style="1" bestFit="1" customWidth="1"/>
    <col min="6" max="7" width="63.83203125" style="129" customWidth="1"/>
    <col min="8" max="8" width="6.6640625" bestFit="1" customWidth="1"/>
    <col min="9" max="9" width="9.6640625" bestFit="1" customWidth="1"/>
    <col min="10" max="10" width="6.6640625" bestFit="1" customWidth="1"/>
    <col min="11" max="11" width="9.6640625" bestFit="1" customWidth="1"/>
    <col min="12" max="12" width="6.6640625" bestFit="1" customWidth="1"/>
    <col min="13" max="13" width="9.6640625" bestFit="1" customWidth="1"/>
    <col min="14" max="14" width="6.6640625" bestFit="1" customWidth="1"/>
    <col min="15" max="15" width="9.6640625" bestFit="1" customWidth="1"/>
    <col min="16" max="16" width="6.6640625" bestFit="1" customWidth="1"/>
    <col min="17" max="17" width="9.6640625" bestFit="1" customWidth="1"/>
    <col min="18" max="18" width="6.6640625" bestFit="1" customWidth="1"/>
    <col min="19" max="19" width="9.6640625" bestFit="1" customWidth="1"/>
    <col min="20" max="20" width="6.6640625" bestFit="1" customWidth="1"/>
    <col min="21" max="21" width="9.6640625" bestFit="1" customWidth="1"/>
    <col min="22" max="22" width="6.6640625" bestFit="1" customWidth="1"/>
    <col min="23" max="23" width="9.6640625" bestFit="1" customWidth="1"/>
  </cols>
  <sheetData>
    <row r="1" spans="1:23" ht="16" customHeight="1" x14ac:dyDescent="0.2">
      <c r="A1" s="96" t="s">
        <v>0</v>
      </c>
      <c r="B1" s="96" t="s">
        <v>1</v>
      </c>
      <c r="C1" s="96" t="s">
        <v>18</v>
      </c>
      <c r="D1" s="96" t="s">
        <v>212</v>
      </c>
      <c r="E1" s="99"/>
      <c r="F1" s="130" t="s">
        <v>49</v>
      </c>
      <c r="G1" s="130" t="s">
        <v>128</v>
      </c>
    </row>
    <row r="2" spans="1:23" s="5" customFormat="1" ht="17" customHeight="1" x14ac:dyDescent="0.2">
      <c r="A2" s="96"/>
      <c r="B2" s="96"/>
      <c r="C2" s="96"/>
      <c r="D2" s="31" t="s">
        <v>39</v>
      </c>
      <c r="E2" s="66" t="s">
        <v>4</v>
      </c>
      <c r="F2" s="131"/>
      <c r="G2" s="131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</row>
    <row r="3" spans="1:23" ht="17" x14ac:dyDescent="0.2">
      <c r="A3" s="72">
        <v>1</v>
      </c>
      <c r="B3" s="70" t="s">
        <v>2</v>
      </c>
      <c r="C3" s="40">
        <v>30</v>
      </c>
      <c r="D3" s="41"/>
      <c r="E3" s="82">
        <f>SUM(E4,E12,E25)</f>
        <v>0</v>
      </c>
      <c r="F3" s="125"/>
      <c r="G3" s="125"/>
    </row>
    <row r="4" spans="1:23" ht="17" x14ac:dyDescent="0.2">
      <c r="A4" s="29" t="s">
        <v>3</v>
      </c>
      <c r="B4" s="7" t="s">
        <v>160</v>
      </c>
      <c r="C4" s="69">
        <f>C3*0.2</f>
        <v>6</v>
      </c>
      <c r="D4" s="73"/>
      <c r="E4" s="83" t="str">
        <f>IF(D4="AA",1*C4,IF(D4="A",0.9*C4,IF(D4="BB",0.8*C4,IF(D4="B",0.7*C4,IF(D4="CC",0.6*C4,IF(D4="C",0.5*C4,IF(D4="D",0.3*C4,IF(D4="E",0*C4,"Belum Diisi"))))))))</f>
        <v>Belum Diisi</v>
      </c>
      <c r="F4" s="126"/>
      <c r="G4" s="126"/>
    </row>
    <row r="5" spans="1:23" ht="16" x14ac:dyDescent="0.2">
      <c r="A5" s="105" t="s">
        <v>119</v>
      </c>
      <c r="B5" s="112"/>
      <c r="C5" s="112"/>
      <c r="D5" s="112"/>
      <c r="E5" s="112"/>
      <c r="F5" s="101"/>
      <c r="G5" s="101"/>
    </row>
    <row r="6" spans="1:23" ht="16" x14ac:dyDescent="0.2">
      <c r="A6" s="27">
        <v>1</v>
      </c>
      <c r="B6" s="104" t="s">
        <v>166</v>
      </c>
      <c r="C6" s="104"/>
      <c r="D6" s="104"/>
      <c r="E6" s="105"/>
      <c r="F6" s="102"/>
      <c r="G6" s="102"/>
    </row>
    <row r="7" spans="1:23" ht="16" x14ac:dyDescent="0.2">
      <c r="A7" s="27">
        <v>2</v>
      </c>
      <c r="B7" s="104" t="s">
        <v>161</v>
      </c>
      <c r="C7" s="104"/>
      <c r="D7" s="104"/>
      <c r="E7" s="105"/>
      <c r="F7" s="102"/>
      <c r="G7" s="102"/>
    </row>
    <row r="8" spans="1:23" ht="16" x14ac:dyDescent="0.2">
      <c r="A8" s="27">
        <v>3</v>
      </c>
      <c r="B8" s="104" t="s">
        <v>162</v>
      </c>
      <c r="C8" s="104"/>
      <c r="D8" s="104"/>
      <c r="E8" s="105"/>
      <c r="F8" s="102"/>
      <c r="G8" s="102"/>
    </row>
    <row r="9" spans="1:23" ht="16" x14ac:dyDescent="0.2">
      <c r="A9" s="27">
        <v>4</v>
      </c>
      <c r="B9" s="104" t="s">
        <v>163</v>
      </c>
      <c r="C9" s="104"/>
      <c r="D9" s="104"/>
      <c r="E9" s="105"/>
      <c r="F9" s="102"/>
      <c r="G9" s="102"/>
    </row>
    <row r="10" spans="1:23" ht="16" x14ac:dyDescent="0.2">
      <c r="A10" s="27">
        <v>5</v>
      </c>
      <c r="B10" s="104" t="s">
        <v>164</v>
      </c>
      <c r="C10" s="104"/>
      <c r="D10" s="104"/>
      <c r="E10" s="105"/>
      <c r="F10" s="102"/>
      <c r="G10" s="102"/>
    </row>
    <row r="11" spans="1:23" ht="16" x14ac:dyDescent="0.2">
      <c r="A11" s="27">
        <v>6</v>
      </c>
      <c r="B11" s="104" t="s">
        <v>165</v>
      </c>
      <c r="C11" s="104"/>
      <c r="D11" s="104"/>
      <c r="E11" s="105"/>
      <c r="F11" s="103"/>
      <c r="G11" s="103"/>
    </row>
    <row r="12" spans="1:23" ht="68" x14ac:dyDescent="0.2">
      <c r="A12" s="29" t="s">
        <v>19</v>
      </c>
      <c r="B12" s="7" t="s">
        <v>172</v>
      </c>
      <c r="C12" s="4">
        <f>C3*0.3</f>
        <v>9</v>
      </c>
      <c r="D12" s="73"/>
      <c r="E12" s="83" t="str">
        <f>IF(D12="AA",1*C12,IF(D12="A",0.9*C12,IF(D12="BB",0.8*C12,IF(D12="B",0.7*C12,IF(D12="CC",0.6*C12,IF(D12="C",0.5*C12,IF(D12="D",0.3*C12,IF(D12="E",0*C12,"Belum Diisi"))))))))</f>
        <v>Belum Diisi</v>
      </c>
      <c r="F12" s="126"/>
      <c r="G12" s="126"/>
    </row>
    <row r="13" spans="1:23" ht="16" x14ac:dyDescent="0.2">
      <c r="A13" s="105" t="s">
        <v>119</v>
      </c>
      <c r="B13" s="112"/>
      <c r="C13" s="112"/>
      <c r="D13" s="112"/>
      <c r="E13" s="112"/>
      <c r="F13" s="101"/>
      <c r="G13" s="101"/>
    </row>
    <row r="14" spans="1:23" ht="16" x14ac:dyDescent="0.2">
      <c r="A14" s="27">
        <v>1</v>
      </c>
      <c r="B14" s="104" t="s">
        <v>167</v>
      </c>
      <c r="C14" s="104"/>
      <c r="D14" s="104"/>
      <c r="E14" s="105"/>
      <c r="F14" s="102"/>
      <c r="G14" s="102"/>
    </row>
    <row r="15" spans="1:23" ht="16" x14ac:dyDescent="0.2">
      <c r="A15" s="27">
        <v>2</v>
      </c>
      <c r="B15" s="104" t="s">
        <v>168</v>
      </c>
      <c r="C15" s="104"/>
      <c r="D15" s="104"/>
      <c r="E15" s="105"/>
      <c r="F15" s="102"/>
      <c r="G15" s="102"/>
    </row>
    <row r="16" spans="1:23" ht="33" customHeight="1" x14ac:dyDescent="0.2">
      <c r="A16" s="27">
        <v>3</v>
      </c>
      <c r="B16" s="104" t="s">
        <v>169</v>
      </c>
      <c r="C16" s="104"/>
      <c r="D16" s="104"/>
      <c r="E16" s="105"/>
      <c r="F16" s="102"/>
      <c r="G16" s="102"/>
    </row>
    <row r="17" spans="1:7" ht="35" customHeight="1" x14ac:dyDescent="0.2">
      <c r="A17" s="27">
        <v>4</v>
      </c>
      <c r="B17" s="104" t="s">
        <v>12</v>
      </c>
      <c r="C17" s="104"/>
      <c r="D17" s="104"/>
      <c r="E17" s="105"/>
      <c r="F17" s="102"/>
      <c r="G17" s="102"/>
    </row>
    <row r="18" spans="1:7" ht="16" x14ac:dyDescent="0.2">
      <c r="A18" s="27">
        <v>6</v>
      </c>
      <c r="B18" s="104" t="s">
        <v>170</v>
      </c>
      <c r="C18" s="104"/>
      <c r="D18" s="104"/>
      <c r="E18" s="105"/>
      <c r="F18" s="102"/>
      <c r="G18" s="102"/>
    </row>
    <row r="19" spans="1:7" ht="34" customHeight="1" x14ac:dyDescent="0.2">
      <c r="A19" s="27">
        <v>5</v>
      </c>
      <c r="B19" s="104" t="s">
        <v>173</v>
      </c>
      <c r="C19" s="104"/>
      <c r="D19" s="104"/>
      <c r="E19" s="105"/>
      <c r="F19" s="102"/>
      <c r="G19" s="102"/>
    </row>
    <row r="20" spans="1:7" ht="16" x14ac:dyDescent="0.2">
      <c r="A20" s="27">
        <v>7</v>
      </c>
      <c r="B20" s="104" t="s">
        <v>13</v>
      </c>
      <c r="C20" s="104"/>
      <c r="D20" s="104"/>
      <c r="E20" s="105"/>
      <c r="F20" s="102"/>
      <c r="G20" s="102"/>
    </row>
    <row r="21" spans="1:7" ht="34" customHeight="1" x14ac:dyDescent="0.2">
      <c r="A21" s="27">
        <v>8</v>
      </c>
      <c r="B21" s="104" t="s">
        <v>174</v>
      </c>
      <c r="C21" s="104"/>
      <c r="D21" s="104"/>
      <c r="E21" s="105"/>
      <c r="F21" s="102"/>
      <c r="G21" s="102"/>
    </row>
    <row r="22" spans="1:7" ht="33" customHeight="1" x14ac:dyDescent="0.2">
      <c r="A22" s="27">
        <v>9</v>
      </c>
      <c r="B22" s="104" t="s">
        <v>175</v>
      </c>
      <c r="C22" s="104"/>
      <c r="D22" s="104"/>
      <c r="E22" s="105"/>
      <c r="F22" s="102"/>
      <c r="G22" s="102"/>
    </row>
    <row r="23" spans="1:7" ht="16" x14ac:dyDescent="0.2">
      <c r="A23" s="27">
        <v>10</v>
      </c>
      <c r="B23" s="104" t="s">
        <v>201</v>
      </c>
      <c r="C23" s="104"/>
      <c r="D23" s="104"/>
      <c r="E23" s="105"/>
      <c r="F23" s="102"/>
      <c r="G23" s="102"/>
    </row>
    <row r="24" spans="1:7" ht="16" x14ac:dyDescent="0.2">
      <c r="A24" s="27">
        <v>11</v>
      </c>
      <c r="B24" s="104" t="s">
        <v>200</v>
      </c>
      <c r="C24" s="104"/>
      <c r="D24" s="104"/>
      <c r="E24" s="105"/>
      <c r="F24" s="103"/>
      <c r="G24" s="103"/>
    </row>
    <row r="25" spans="1:7" ht="34" x14ac:dyDescent="0.2">
      <c r="A25" s="29" t="s">
        <v>20</v>
      </c>
      <c r="B25" s="7" t="s">
        <v>171</v>
      </c>
      <c r="C25" s="4">
        <f>C3*0.5</f>
        <v>15</v>
      </c>
      <c r="D25" s="73"/>
      <c r="E25" s="83" t="str">
        <f>IF(D25="AA",1*C25,IF(D25="A",0.9*C25,IF(D25="BB",0.8*C25,IF(D25="B",0.7*C25,IF(D25="CC",0.6*C25,IF(D25="C",0.5*C25,IF(D25="D",0.3*C25,IF(D25="E",0*C25,"Belum Diisi"))))))))</f>
        <v>Belum Diisi</v>
      </c>
      <c r="F25" s="126"/>
      <c r="G25" s="126"/>
    </row>
    <row r="26" spans="1:7" ht="16" x14ac:dyDescent="0.2">
      <c r="A26" s="105" t="s">
        <v>119</v>
      </c>
      <c r="B26" s="112"/>
      <c r="C26" s="112"/>
      <c r="D26" s="112"/>
      <c r="E26" s="112"/>
      <c r="F26" s="101"/>
      <c r="G26" s="101"/>
    </row>
    <row r="27" spans="1:7" ht="16" x14ac:dyDescent="0.2">
      <c r="A27" s="28">
        <v>1</v>
      </c>
      <c r="B27" s="104" t="s">
        <v>127</v>
      </c>
      <c r="C27" s="104"/>
      <c r="D27" s="104"/>
      <c r="E27" s="105"/>
      <c r="F27" s="102"/>
      <c r="G27" s="102"/>
    </row>
    <row r="28" spans="1:7" ht="16" x14ac:dyDescent="0.2">
      <c r="A28" s="28">
        <v>2</v>
      </c>
      <c r="B28" s="104" t="s">
        <v>177</v>
      </c>
      <c r="C28" s="104"/>
      <c r="D28" s="104"/>
      <c r="E28" s="105"/>
      <c r="F28" s="102"/>
      <c r="G28" s="102"/>
    </row>
    <row r="29" spans="1:7" ht="33" customHeight="1" x14ac:dyDescent="0.2">
      <c r="A29" s="28">
        <v>3</v>
      </c>
      <c r="B29" s="104" t="s">
        <v>176</v>
      </c>
      <c r="C29" s="104"/>
      <c r="D29" s="104"/>
      <c r="E29" s="105"/>
      <c r="F29" s="102"/>
      <c r="G29" s="102"/>
    </row>
    <row r="30" spans="1:7" ht="16" x14ac:dyDescent="0.2">
      <c r="A30" s="28">
        <v>3</v>
      </c>
      <c r="B30" s="104" t="s">
        <v>178</v>
      </c>
      <c r="C30" s="104"/>
      <c r="D30" s="104"/>
      <c r="E30" s="105"/>
      <c r="F30" s="102"/>
      <c r="G30" s="102"/>
    </row>
    <row r="31" spans="1:7" ht="34" customHeight="1" x14ac:dyDescent="0.2">
      <c r="A31" s="28">
        <v>4</v>
      </c>
      <c r="B31" s="104" t="s">
        <v>180</v>
      </c>
      <c r="C31" s="104"/>
      <c r="D31" s="104"/>
      <c r="E31" s="105"/>
      <c r="F31" s="102"/>
      <c r="G31" s="102"/>
    </row>
    <row r="32" spans="1:7" ht="34" customHeight="1" x14ac:dyDescent="0.2">
      <c r="A32" s="28">
        <v>5</v>
      </c>
      <c r="B32" s="104" t="s">
        <v>179</v>
      </c>
      <c r="C32" s="104"/>
      <c r="D32" s="104"/>
      <c r="E32" s="105"/>
      <c r="F32" s="102"/>
      <c r="G32" s="102"/>
    </row>
    <row r="33" spans="1:7" ht="34" customHeight="1" x14ac:dyDescent="0.2">
      <c r="A33" s="28">
        <v>6</v>
      </c>
      <c r="B33" s="104" t="s">
        <v>202</v>
      </c>
      <c r="C33" s="106"/>
      <c r="D33" s="106"/>
      <c r="E33" s="107"/>
      <c r="F33" s="102"/>
      <c r="G33" s="102"/>
    </row>
    <row r="34" spans="1:7" ht="34" customHeight="1" x14ac:dyDescent="0.2">
      <c r="A34" s="28">
        <v>7</v>
      </c>
      <c r="B34" s="104" t="s">
        <v>203</v>
      </c>
      <c r="C34" s="106"/>
      <c r="D34" s="106"/>
      <c r="E34" s="107"/>
      <c r="F34" s="103"/>
      <c r="G34" s="103"/>
    </row>
    <row r="35" spans="1:7" ht="17" x14ac:dyDescent="0.2">
      <c r="A35" s="38">
        <v>2</v>
      </c>
      <c r="B35" s="68" t="s">
        <v>21</v>
      </c>
      <c r="C35" s="40">
        <v>30</v>
      </c>
      <c r="D35" s="41"/>
      <c r="E35" s="82">
        <f>SUM(E36,E40,E48)</f>
        <v>0</v>
      </c>
      <c r="F35" s="125"/>
      <c r="G35" s="125"/>
    </row>
    <row r="36" spans="1:7" ht="17" x14ac:dyDescent="0.2">
      <c r="A36" s="29" t="s">
        <v>22</v>
      </c>
      <c r="B36" s="7" t="s">
        <v>183</v>
      </c>
      <c r="C36" s="69">
        <f>C35*0.2</f>
        <v>6</v>
      </c>
      <c r="D36" s="73"/>
      <c r="E36" s="83" t="str">
        <f>IF(D36="AA",1*C36,IF(D36="A",0.9*C36,IF(D36="BB",0.8*C36,IF(D36="B",0.7*C36,IF(D36="CC",0.6*C36,IF(D36="C",0.5*C36,IF(D36="D",0.3*C36,IF(D36="E",0*C36,"Belum Diisi"))))))))</f>
        <v>Belum Diisi</v>
      </c>
      <c r="F36" s="126"/>
      <c r="G36" s="126"/>
    </row>
    <row r="37" spans="1:7" ht="16" x14ac:dyDescent="0.2">
      <c r="A37" s="28">
        <v>1</v>
      </c>
      <c r="B37" s="104" t="s">
        <v>181</v>
      </c>
      <c r="C37" s="104"/>
      <c r="D37" s="104"/>
      <c r="E37" s="105"/>
      <c r="F37" s="101"/>
      <c r="G37" s="101"/>
    </row>
    <row r="38" spans="1:7" ht="16" x14ac:dyDescent="0.2">
      <c r="A38" s="28">
        <v>2</v>
      </c>
      <c r="B38" s="104" t="s">
        <v>182</v>
      </c>
      <c r="C38" s="104"/>
      <c r="D38" s="104"/>
      <c r="E38" s="105"/>
      <c r="F38" s="102"/>
      <c r="G38" s="102"/>
    </row>
    <row r="39" spans="1:7" ht="16" x14ac:dyDescent="0.2">
      <c r="A39" s="28">
        <v>3</v>
      </c>
      <c r="B39" s="104" t="s">
        <v>23</v>
      </c>
      <c r="C39" s="104"/>
      <c r="D39" s="104"/>
      <c r="E39" s="105"/>
      <c r="F39" s="103"/>
      <c r="G39" s="103"/>
    </row>
    <row r="40" spans="1:7" ht="51" x14ac:dyDescent="0.2">
      <c r="A40" s="29" t="s">
        <v>24</v>
      </c>
      <c r="B40" s="7" t="s">
        <v>190</v>
      </c>
      <c r="C40" s="4">
        <f>C35*0.3</f>
        <v>9</v>
      </c>
      <c r="D40" s="73"/>
      <c r="E40" s="83" t="str">
        <f>IF(D40="AA",1*C40,IF(D40="A",0.9*C40,IF(D40="BB",0.8*C40,IF(D40="B",0.7*C40,IF(D40="CC",0.6*C40,IF(D40="C",0.5*C40,IF(D40="D",0.3*C40,IF(D40="E",0*C40,"Belum Diisi"))))))))</f>
        <v>Belum Diisi</v>
      </c>
      <c r="F40" s="126"/>
      <c r="G40" s="126"/>
    </row>
    <row r="41" spans="1:7" ht="16" x14ac:dyDescent="0.2">
      <c r="A41" s="67">
        <v>1</v>
      </c>
      <c r="B41" s="108" t="s">
        <v>185</v>
      </c>
      <c r="C41" s="108"/>
      <c r="D41" s="108"/>
      <c r="E41" s="109"/>
      <c r="F41" s="101"/>
      <c r="G41" s="101"/>
    </row>
    <row r="42" spans="1:7" ht="16" x14ac:dyDescent="0.2">
      <c r="A42" s="67">
        <v>2</v>
      </c>
      <c r="B42" s="108" t="s">
        <v>186</v>
      </c>
      <c r="C42" s="108"/>
      <c r="D42" s="108"/>
      <c r="E42" s="109"/>
      <c r="F42" s="102"/>
      <c r="G42" s="102"/>
    </row>
    <row r="43" spans="1:7" ht="16" x14ac:dyDescent="0.2">
      <c r="A43" s="67">
        <v>3</v>
      </c>
      <c r="B43" s="108" t="s">
        <v>187</v>
      </c>
      <c r="C43" s="108"/>
      <c r="D43" s="108"/>
      <c r="E43" s="109"/>
      <c r="F43" s="102"/>
      <c r="G43" s="102"/>
    </row>
    <row r="44" spans="1:7" ht="16" x14ac:dyDescent="0.2">
      <c r="A44" s="67">
        <v>4</v>
      </c>
      <c r="B44" s="104" t="s">
        <v>188</v>
      </c>
      <c r="C44" s="104"/>
      <c r="D44" s="104"/>
      <c r="E44" s="105"/>
      <c r="F44" s="102"/>
      <c r="G44" s="102"/>
    </row>
    <row r="45" spans="1:7" ht="34" customHeight="1" x14ac:dyDescent="0.2">
      <c r="A45" s="67">
        <v>5</v>
      </c>
      <c r="B45" s="108" t="s">
        <v>184</v>
      </c>
      <c r="C45" s="108"/>
      <c r="D45" s="108"/>
      <c r="E45" s="109"/>
      <c r="F45" s="102"/>
      <c r="G45" s="102"/>
    </row>
    <row r="46" spans="1:7" ht="16" x14ac:dyDescent="0.2">
      <c r="A46" s="67">
        <v>6</v>
      </c>
      <c r="B46" s="104" t="s">
        <v>191</v>
      </c>
      <c r="C46" s="104"/>
      <c r="D46" s="104"/>
      <c r="E46" s="105"/>
      <c r="F46" s="102"/>
      <c r="G46" s="102"/>
    </row>
    <row r="47" spans="1:7" ht="16" x14ac:dyDescent="0.2">
      <c r="A47" s="67">
        <v>7</v>
      </c>
      <c r="B47" s="104" t="s">
        <v>192</v>
      </c>
      <c r="C47" s="104"/>
      <c r="D47" s="104"/>
      <c r="E47" s="105"/>
      <c r="F47" s="103"/>
      <c r="G47" s="103"/>
    </row>
    <row r="48" spans="1:7" ht="51" x14ac:dyDescent="0.2">
      <c r="A48" s="29" t="s">
        <v>25</v>
      </c>
      <c r="B48" s="7" t="s">
        <v>189</v>
      </c>
      <c r="C48" s="4">
        <f>C35*0.5</f>
        <v>15</v>
      </c>
      <c r="D48" s="73"/>
      <c r="E48" s="83" t="str">
        <f>IF(D48="AA",1*C48,IF(D48="A",0.9*C48,IF(D48="BB",0.8*C48,IF(D48="B",0.7*C48,IF(D48="CC",0.6*C48,IF(D48="C",0.5*C48,IF(D48="D",0.3*C48,IF(D48="E",0*C48,"Belum Diisi"))))))))</f>
        <v>Belum Diisi</v>
      </c>
      <c r="F48" s="126"/>
      <c r="G48" s="126"/>
    </row>
    <row r="49" spans="1:7" ht="34" customHeight="1" x14ac:dyDescent="0.2">
      <c r="A49" s="28">
        <v>1</v>
      </c>
      <c r="B49" s="104" t="s">
        <v>26</v>
      </c>
      <c r="C49" s="104"/>
      <c r="D49" s="104"/>
      <c r="E49" s="105"/>
      <c r="F49" s="101"/>
      <c r="G49" s="101"/>
    </row>
    <row r="50" spans="1:7" ht="34" customHeight="1" x14ac:dyDescent="0.2">
      <c r="A50" s="28">
        <v>2</v>
      </c>
      <c r="B50" s="104" t="s">
        <v>27</v>
      </c>
      <c r="C50" s="104"/>
      <c r="D50" s="104"/>
      <c r="E50" s="105"/>
      <c r="F50" s="102"/>
      <c r="G50" s="102"/>
    </row>
    <row r="51" spans="1:7" ht="16" x14ac:dyDescent="0.2">
      <c r="A51" s="28">
        <v>3</v>
      </c>
      <c r="B51" s="108" t="s">
        <v>193</v>
      </c>
      <c r="C51" s="108"/>
      <c r="D51" s="108"/>
      <c r="E51" s="109"/>
      <c r="F51" s="102"/>
      <c r="G51" s="102"/>
    </row>
    <row r="52" spans="1:7" ht="16" x14ac:dyDescent="0.2">
      <c r="A52" s="28">
        <v>4</v>
      </c>
      <c r="B52" s="108" t="s">
        <v>195</v>
      </c>
      <c r="C52" s="108"/>
      <c r="D52" s="108"/>
      <c r="E52" s="109"/>
      <c r="F52" s="102"/>
      <c r="G52" s="102"/>
    </row>
    <row r="53" spans="1:7" ht="16" x14ac:dyDescent="0.2">
      <c r="A53" s="28">
        <v>5</v>
      </c>
      <c r="B53" s="108" t="s">
        <v>194</v>
      </c>
      <c r="C53" s="108"/>
      <c r="D53" s="108"/>
      <c r="E53" s="109"/>
      <c r="F53" s="102"/>
      <c r="G53" s="102"/>
    </row>
    <row r="54" spans="1:7" ht="16" x14ac:dyDescent="0.2">
      <c r="A54" s="28">
        <v>6</v>
      </c>
      <c r="B54" s="108" t="s">
        <v>196</v>
      </c>
      <c r="C54" s="108"/>
      <c r="D54" s="108"/>
      <c r="E54" s="109"/>
      <c r="F54" s="102"/>
      <c r="G54" s="102"/>
    </row>
    <row r="55" spans="1:7" ht="16" x14ac:dyDescent="0.2">
      <c r="A55" s="28">
        <v>7</v>
      </c>
      <c r="B55" s="108" t="s">
        <v>197</v>
      </c>
      <c r="C55" s="108"/>
      <c r="D55" s="108"/>
      <c r="E55" s="109"/>
      <c r="F55" s="102"/>
      <c r="G55" s="102"/>
    </row>
    <row r="56" spans="1:7" ht="17" customHeight="1" x14ac:dyDescent="0.2">
      <c r="A56" s="28">
        <v>8</v>
      </c>
      <c r="B56" s="104" t="s">
        <v>28</v>
      </c>
      <c r="C56" s="106"/>
      <c r="D56" s="106"/>
      <c r="E56" s="107"/>
      <c r="F56" s="102"/>
      <c r="G56" s="102"/>
    </row>
    <row r="57" spans="1:7" ht="17" customHeight="1" x14ac:dyDescent="0.2">
      <c r="A57" s="28">
        <v>9</v>
      </c>
      <c r="B57" s="104" t="s">
        <v>204</v>
      </c>
      <c r="C57" s="106"/>
      <c r="D57" s="106"/>
      <c r="E57" s="107"/>
      <c r="F57" s="102"/>
      <c r="G57" s="102"/>
    </row>
    <row r="58" spans="1:7" ht="17" customHeight="1" x14ac:dyDescent="0.2">
      <c r="A58" s="28">
        <v>10</v>
      </c>
      <c r="B58" s="104" t="s">
        <v>205</v>
      </c>
      <c r="C58" s="106"/>
      <c r="D58" s="106"/>
      <c r="E58" s="107"/>
      <c r="F58" s="103"/>
      <c r="G58" s="103"/>
    </row>
    <row r="59" spans="1:7" ht="17" x14ac:dyDescent="0.2">
      <c r="A59" s="38">
        <v>3</v>
      </c>
      <c r="B59" s="68" t="s">
        <v>29</v>
      </c>
      <c r="C59" s="40">
        <v>15</v>
      </c>
      <c r="D59" s="41"/>
      <c r="E59" s="82">
        <f>SUM(E60,E67,E77)</f>
        <v>0</v>
      </c>
      <c r="F59" s="125"/>
      <c r="G59" s="125"/>
    </row>
    <row r="60" spans="1:7" ht="17" x14ac:dyDescent="0.2">
      <c r="A60" s="29" t="s">
        <v>30</v>
      </c>
      <c r="B60" s="7" t="s">
        <v>130</v>
      </c>
      <c r="C60" s="69">
        <f>C59*0.2</f>
        <v>3</v>
      </c>
      <c r="D60" s="73"/>
      <c r="E60" s="83" t="str">
        <f>IF(D60="AA",1*C60,IF(D60="A",0.9*C60,IF(D60="BB",0.8*C60,IF(D60="B",0.7*C60,IF(D60="CC",0.6*C60,IF(D60="C",0.5*C60,IF(D60="D",0.3*C60,IF(D60="E",0*C60,"Belum Diisi"))))))))</f>
        <v>Belum Diisi</v>
      </c>
      <c r="F60" s="126"/>
      <c r="G60" s="126"/>
    </row>
    <row r="61" spans="1:7" ht="16" x14ac:dyDescent="0.2">
      <c r="A61" s="28">
        <v>1</v>
      </c>
      <c r="B61" s="104" t="s">
        <v>133</v>
      </c>
      <c r="C61" s="104"/>
      <c r="D61" s="104"/>
      <c r="E61" s="105"/>
      <c r="F61" s="101"/>
      <c r="G61" s="101"/>
    </row>
    <row r="62" spans="1:7" ht="16" x14ac:dyDescent="0.2">
      <c r="A62" s="28">
        <v>2</v>
      </c>
      <c r="B62" s="104" t="s">
        <v>149</v>
      </c>
      <c r="C62" s="104"/>
      <c r="D62" s="104"/>
      <c r="E62" s="105"/>
      <c r="F62" s="102"/>
      <c r="G62" s="102"/>
    </row>
    <row r="63" spans="1:7" ht="16" x14ac:dyDescent="0.2">
      <c r="A63" s="28">
        <v>3</v>
      </c>
      <c r="B63" s="104" t="s">
        <v>134</v>
      </c>
      <c r="C63" s="104"/>
      <c r="D63" s="104"/>
      <c r="E63" s="105"/>
      <c r="F63" s="102"/>
      <c r="G63" s="102"/>
    </row>
    <row r="64" spans="1:7" ht="16" x14ac:dyDescent="0.2">
      <c r="A64" s="28">
        <v>4</v>
      </c>
      <c r="B64" s="104" t="s">
        <v>135</v>
      </c>
      <c r="C64" s="104"/>
      <c r="D64" s="104"/>
      <c r="E64" s="105"/>
      <c r="F64" s="102"/>
      <c r="G64" s="102"/>
    </row>
    <row r="65" spans="1:7" ht="16" x14ac:dyDescent="0.2">
      <c r="A65" s="28">
        <v>5</v>
      </c>
      <c r="B65" s="104" t="s">
        <v>136</v>
      </c>
      <c r="C65" s="104"/>
      <c r="D65" s="104"/>
      <c r="E65" s="105"/>
      <c r="F65" s="102"/>
      <c r="G65" s="102"/>
    </row>
    <row r="66" spans="1:7" ht="16" x14ac:dyDescent="0.2">
      <c r="A66" s="28">
        <v>6</v>
      </c>
      <c r="B66" s="104" t="s">
        <v>131</v>
      </c>
      <c r="C66" s="104"/>
      <c r="D66" s="104"/>
      <c r="E66" s="105"/>
      <c r="F66" s="103"/>
      <c r="G66" s="103"/>
    </row>
    <row r="67" spans="1:7" ht="51" customHeight="1" x14ac:dyDescent="0.2">
      <c r="A67" s="29" t="s">
        <v>31</v>
      </c>
      <c r="B67" s="7" t="s">
        <v>129</v>
      </c>
      <c r="C67" s="4">
        <f>C59*0.3</f>
        <v>4.5</v>
      </c>
      <c r="D67" s="73"/>
      <c r="E67" s="83" t="str">
        <f>IF(D67="AA",1*C67,IF(D67="A",0.9*C67,IF(D67="BB",0.8*C67,IF(D67="B",0.7*C67,IF(D67="CC",0.6*C67,IF(D67="C",0.5*C67,IF(D67="D",0.3*C67,IF(D67="E",0*C67,"Belum Diisi"))))))))</f>
        <v>Belum Diisi</v>
      </c>
      <c r="F67" s="126"/>
      <c r="G67" s="126"/>
    </row>
    <row r="68" spans="1:7" ht="16" x14ac:dyDescent="0.2">
      <c r="A68" s="28">
        <v>1</v>
      </c>
      <c r="B68" s="104" t="s">
        <v>137</v>
      </c>
      <c r="C68" s="104"/>
      <c r="D68" s="104"/>
      <c r="E68" s="105"/>
      <c r="F68" s="101"/>
      <c r="G68" s="101"/>
    </row>
    <row r="69" spans="1:7" ht="16" x14ac:dyDescent="0.2">
      <c r="A69" s="28">
        <v>2</v>
      </c>
      <c r="B69" s="104" t="s">
        <v>138</v>
      </c>
      <c r="C69" s="104"/>
      <c r="D69" s="104"/>
      <c r="E69" s="105"/>
      <c r="F69" s="102"/>
      <c r="G69" s="102"/>
    </row>
    <row r="70" spans="1:7" ht="16" x14ac:dyDescent="0.2">
      <c r="A70" s="28">
        <v>3</v>
      </c>
      <c r="B70" s="108" t="s">
        <v>141</v>
      </c>
      <c r="C70" s="108"/>
      <c r="D70" s="108"/>
      <c r="E70" s="109"/>
      <c r="F70" s="102"/>
      <c r="G70" s="102"/>
    </row>
    <row r="71" spans="1:7" ht="34" customHeight="1" x14ac:dyDescent="0.2">
      <c r="A71" s="28">
        <v>4</v>
      </c>
      <c r="B71" s="108" t="s">
        <v>142</v>
      </c>
      <c r="C71" s="108"/>
      <c r="D71" s="108"/>
      <c r="E71" s="109"/>
      <c r="F71" s="102"/>
      <c r="G71" s="102"/>
    </row>
    <row r="72" spans="1:7" ht="34" customHeight="1" x14ac:dyDescent="0.2">
      <c r="A72" s="28">
        <v>5</v>
      </c>
      <c r="B72" s="108" t="s">
        <v>143</v>
      </c>
      <c r="C72" s="108"/>
      <c r="D72" s="108"/>
      <c r="E72" s="109"/>
      <c r="F72" s="102"/>
      <c r="G72" s="102"/>
    </row>
    <row r="73" spans="1:7" ht="34" customHeight="1" x14ac:dyDescent="0.2">
      <c r="A73" s="28">
        <v>6</v>
      </c>
      <c r="B73" s="108" t="s">
        <v>140</v>
      </c>
      <c r="C73" s="108"/>
      <c r="D73" s="108"/>
      <c r="E73" s="109"/>
      <c r="F73" s="102"/>
      <c r="G73" s="102"/>
    </row>
    <row r="74" spans="1:7" ht="34" customHeight="1" x14ac:dyDescent="0.2">
      <c r="A74" s="28">
        <v>7</v>
      </c>
      <c r="B74" s="104" t="s">
        <v>139</v>
      </c>
      <c r="C74" s="104"/>
      <c r="D74" s="104"/>
      <c r="E74" s="105"/>
      <c r="F74" s="102"/>
      <c r="G74" s="102"/>
    </row>
    <row r="75" spans="1:7" ht="34" customHeight="1" x14ac:dyDescent="0.2">
      <c r="A75" s="28">
        <v>8</v>
      </c>
      <c r="B75" s="109" t="s">
        <v>132</v>
      </c>
      <c r="C75" s="110"/>
      <c r="D75" s="110"/>
      <c r="E75" s="111"/>
      <c r="F75" s="102"/>
      <c r="G75" s="102"/>
    </row>
    <row r="76" spans="1:7" ht="34" customHeight="1" x14ac:dyDescent="0.2">
      <c r="A76" s="28">
        <v>9</v>
      </c>
      <c r="B76" s="109" t="s">
        <v>144</v>
      </c>
      <c r="C76" s="110"/>
      <c r="D76" s="110"/>
      <c r="E76" s="111"/>
      <c r="F76" s="103"/>
      <c r="G76" s="103"/>
    </row>
    <row r="77" spans="1:7" ht="34" x14ac:dyDescent="0.2">
      <c r="A77" s="29" t="s">
        <v>32</v>
      </c>
      <c r="B77" s="7" t="s">
        <v>33</v>
      </c>
      <c r="C77" s="4">
        <f>C59*0.5</f>
        <v>7.5</v>
      </c>
      <c r="D77" s="73"/>
      <c r="E77" s="83" t="str">
        <f>IF(D77="AA",1*C77,IF(D77="A",0.9*C77,IF(D77="BB",0.8*C77,IF(D77="B",0.7*C77,IF(D77="CC",0.6*C77,IF(D77="C",0.5*C77,IF(D77="D",0.3*C77,IF(D77="E",0*C77,"Belum Diisi"))))))))</f>
        <v>Belum Diisi</v>
      </c>
      <c r="F77" s="126"/>
      <c r="G77" s="126"/>
    </row>
    <row r="78" spans="1:7" ht="16" x14ac:dyDescent="0.2">
      <c r="A78" s="28">
        <v>1</v>
      </c>
      <c r="B78" s="104" t="s">
        <v>151</v>
      </c>
      <c r="C78" s="104"/>
      <c r="D78" s="104"/>
      <c r="E78" s="105"/>
      <c r="F78" s="101"/>
      <c r="G78" s="101"/>
    </row>
    <row r="79" spans="1:7" ht="16" x14ac:dyDescent="0.2">
      <c r="A79" s="28">
        <v>2</v>
      </c>
      <c r="B79" s="104" t="s">
        <v>152</v>
      </c>
      <c r="C79" s="104"/>
      <c r="D79" s="104"/>
      <c r="E79" s="105"/>
      <c r="F79" s="102"/>
      <c r="G79" s="102"/>
    </row>
    <row r="80" spans="1:7" ht="34" customHeight="1" x14ac:dyDescent="0.2">
      <c r="A80" s="28">
        <v>3</v>
      </c>
      <c r="B80" s="104" t="s">
        <v>147</v>
      </c>
      <c r="C80" s="106"/>
      <c r="D80" s="106"/>
      <c r="E80" s="107"/>
      <c r="F80" s="102"/>
      <c r="G80" s="102"/>
    </row>
    <row r="81" spans="1:7" ht="34" customHeight="1" x14ac:dyDescent="0.2">
      <c r="A81" s="28">
        <v>4</v>
      </c>
      <c r="B81" s="104" t="s">
        <v>150</v>
      </c>
      <c r="C81" s="106"/>
      <c r="D81" s="106"/>
      <c r="E81" s="107"/>
      <c r="F81" s="102"/>
      <c r="G81" s="102"/>
    </row>
    <row r="82" spans="1:7" ht="16" x14ac:dyDescent="0.2">
      <c r="A82" s="28">
        <v>5</v>
      </c>
      <c r="B82" s="104" t="s">
        <v>146</v>
      </c>
      <c r="C82" s="104"/>
      <c r="D82" s="104"/>
      <c r="E82" s="105"/>
      <c r="F82" s="102"/>
      <c r="G82" s="102"/>
    </row>
    <row r="83" spans="1:7" ht="34" customHeight="1" x14ac:dyDescent="0.2">
      <c r="A83" s="28">
        <v>6</v>
      </c>
      <c r="B83" s="104" t="s">
        <v>145</v>
      </c>
      <c r="C83" s="106"/>
      <c r="D83" s="106"/>
      <c r="E83" s="107"/>
      <c r="F83" s="102"/>
      <c r="G83" s="102"/>
    </row>
    <row r="84" spans="1:7" ht="16" x14ac:dyDescent="0.2">
      <c r="A84" s="28">
        <v>7</v>
      </c>
      <c r="B84" s="104" t="s">
        <v>148</v>
      </c>
      <c r="C84" s="104"/>
      <c r="D84" s="104"/>
      <c r="E84" s="105"/>
      <c r="F84" s="103"/>
      <c r="G84" s="103"/>
    </row>
    <row r="85" spans="1:7" ht="17" x14ac:dyDescent="0.2">
      <c r="A85" s="38">
        <v>4</v>
      </c>
      <c r="B85" s="68" t="s">
        <v>34</v>
      </c>
      <c r="C85" s="40">
        <v>25</v>
      </c>
      <c r="D85" s="41"/>
      <c r="E85" s="82">
        <f>SUM(E86,E90,E96)</f>
        <v>0</v>
      </c>
      <c r="F85" s="125"/>
      <c r="G85" s="125"/>
    </row>
    <row r="86" spans="1:7" ht="17" x14ac:dyDescent="0.2">
      <c r="A86" s="29" t="s">
        <v>35</v>
      </c>
      <c r="B86" s="7" t="s">
        <v>206</v>
      </c>
      <c r="C86" s="69">
        <f>C85*0.2</f>
        <v>5</v>
      </c>
      <c r="D86" s="73"/>
      <c r="E86" s="83" t="str">
        <f>IF(D86="AA",1*C86,IF(D86="A",0.9*C86,IF(D86="BB",0.8*C86,IF(D86="B",0.7*C86,IF(D86="CC",0.6*C86,IF(D86="C",0.5*C86,IF(D86="D",0.3*C86,IF(D86="E",0*C86,"Belum Diisi"))))))))</f>
        <v>Belum Diisi</v>
      </c>
      <c r="F86" s="126"/>
      <c r="G86" s="126"/>
    </row>
    <row r="87" spans="1:7" ht="16" x14ac:dyDescent="0.2">
      <c r="A87" s="28">
        <v>1</v>
      </c>
      <c r="B87" s="104" t="s">
        <v>156</v>
      </c>
      <c r="C87" s="104"/>
      <c r="D87" s="104"/>
      <c r="E87" s="105"/>
      <c r="F87" s="101"/>
      <c r="G87" s="101"/>
    </row>
    <row r="88" spans="1:7" ht="16" x14ac:dyDescent="0.2">
      <c r="A88" s="28">
        <v>2</v>
      </c>
      <c r="B88" s="104" t="s">
        <v>40</v>
      </c>
      <c r="C88" s="104"/>
      <c r="D88" s="104"/>
      <c r="E88" s="105"/>
      <c r="F88" s="102"/>
      <c r="G88" s="102"/>
    </row>
    <row r="89" spans="1:7" ht="16" x14ac:dyDescent="0.2">
      <c r="A89" s="28">
        <v>3</v>
      </c>
      <c r="B89" s="104" t="s">
        <v>199</v>
      </c>
      <c r="C89" s="104"/>
      <c r="D89" s="104"/>
      <c r="E89" s="105"/>
      <c r="F89" s="103"/>
      <c r="G89" s="103"/>
    </row>
    <row r="90" spans="1:7" ht="34" x14ac:dyDescent="0.2">
      <c r="A90" s="29" t="s">
        <v>37</v>
      </c>
      <c r="B90" s="7" t="s">
        <v>36</v>
      </c>
      <c r="C90" s="4">
        <f>C85*0.3</f>
        <v>7.5</v>
      </c>
      <c r="D90" s="73"/>
      <c r="E90" s="83" t="str">
        <f>IF(D90="AA",1*C90,IF(D90="A",0.9*C90,IF(D90="BB",0.8*C90,IF(D90="B",0.7*C90,IF(D90="CC",0.6*C90,IF(D90="C",0.5*C90,IF(D90="D",0.3*C90,IF(D90="E",0*C90,"Belum Diisi"))))))))</f>
        <v>Belum Diisi</v>
      </c>
      <c r="F90" s="126"/>
      <c r="G90" s="126"/>
    </row>
    <row r="91" spans="1:7" ht="16" x14ac:dyDescent="0.2">
      <c r="A91" s="28">
        <v>1</v>
      </c>
      <c r="B91" s="108" t="s">
        <v>155</v>
      </c>
      <c r="C91" s="108"/>
      <c r="D91" s="108"/>
      <c r="E91" s="109"/>
      <c r="F91" s="101"/>
      <c r="G91" s="101"/>
    </row>
    <row r="92" spans="1:7" ht="16" x14ac:dyDescent="0.2">
      <c r="A92" s="28">
        <v>2</v>
      </c>
      <c r="B92" s="104" t="s">
        <v>154</v>
      </c>
      <c r="C92" s="104"/>
      <c r="D92" s="104"/>
      <c r="E92" s="105"/>
      <c r="F92" s="102"/>
      <c r="G92" s="102"/>
    </row>
    <row r="93" spans="1:7" ht="16" x14ac:dyDescent="0.2">
      <c r="A93" s="28">
        <v>3</v>
      </c>
      <c r="B93" s="108" t="s">
        <v>42</v>
      </c>
      <c r="C93" s="108"/>
      <c r="D93" s="108"/>
      <c r="E93" s="109"/>
      <c r="F93" s="102"/>
      <c r="G93" s="102"/>
    </row>
    <row r="94" spans="1:7" ht="16" x14ac:dyDescent="0.2">
      <c r="A94" s="28">
        <v>4</v>
      </c>
      <c r="B94" s="104" t="s">
        <v>40</v>
      </c>
      <c r="C94" s="104"/>
      <c r="D94" s="104"/>
      <c r="E94" s="105"/>
      <c r="F94" s="102"/>
      <c r="G94" s="102"/>
    </row>
    <row r="95" spans="1:7" ht="16" x14ac:dyDescent="0.2">
      <c r="A95" s="28">
        <v>5</v>
      </c>
      <c r="B95" s="104" t="s">
        <v>198</v>
      </c>
      <c r="C95" s="104"/>
      <c r="D95" s="104"/>
      <c r="E95" s="105"/>
      <c r="F95" s="103"/>
      <c r="G95" s="103"/>
    </row>
    <row r="96" spans="1:7" ht="51" x14ac:dyDescent="0.2">
      <c r="A96" s="29" t="s">
        <v>38</v>
      </c>
      <c r="B96" s="7" t="s">
        <v>153</v>
      </c>
      <c r="C96" s="4">
        <f>C85*0.5</f>
        <v>12.5</v>
      </c>
      <c r="D96" s="73"/>
      <c r="E96" s="83" t="str">
        <f>IF(D96="AA",1*C96,IF(D96="A",0.9*C96,IF(D96="BB",0.8*C96,IF(D96="B",0.7*C96,IF(D96="CC",0.6*C96,IF(D96="C",0.5*C96,IF(D96="D",0.3*C96,IF(D96="E",0*C96,"Belum Diisi"))))))))</f>
        <v>Belum Diisi</v>
      </c>
      <c r="F96" s="126"/>
      <c r="G96" s="126"/>
    </row>
    <row r="97" spans="1:7" ht="16" x14ac:dyDescent="0.2">
      <c r="A97" s="28">
        <v>1</v>
      </c>
      <c r="B97" s="104" t="s">
        <v>157</v>
      </c>
      <c r="C97" s="104"/>
      <c r="D97" s="104"/>
      <c r="E97" s="105"/>
      <c r="F97" s="101"/>
      <c r="G97" s="101"/>
    </row>
    <row r="98" spans="1:7" ht="36" customHeight="1" x14ac:dyDescent="0.2">
      <c r="A98" s="28">
        <v>2</v>
      </c>
      <c r="B98" s="104" t="s">
        <v>159</v>
      </c>
      <c r="C98" s="104"/>
      <c r="D98" s="104"/>
      <c r="E98" s="105"/>
      <c r="F98" s="102"/>
      <c r="G98" s="102"/>
    </row>
    <row r="99" spans="1:7" ht="34" customHeight="1" x14ac:dyDescent="0.2">
      <c r="A99" s="28">
        <v>3</v>
      </c>
      <c r="B99" s="104" t="s">
        <v>43</v>
      </c>
      <c r="C99" s="104"/>
      <c r="D99" s="104"/>
      <c r="E99" s="105"/>
      <c r="F99" s="102"/>
      <c r="G99" s="102"/>
    </row>
    <row r="100" spans="1:7" ht="34" customHeight="1" x14ac:dyDescent="0.2">
      <c r="A100" s="28">
        <v>4</v>
      </c>
      <c r="B100" s="104" t="s">
        <v>41</v>
      </c>
      <c r="C100" s="106"/>
      <c r="D100" s="106"/>
      <c r="E100" s="107"/>
      <c r="F100" s="102"/>
      <c r="G100" s="102"/>
    </row>
    <row r="101" spans="1:7" ht="36" customHeight="1" x14ac:dyDescent="0.2">
      <c r="A101" s="27">
        <v>5</v>
      </c>
      <c r="B101" s="106" t="s">
        <v>158</v>
      </c>
      <c r="C101" s="106"/>
      <c r="D101" s="106"/>
      <c r="E101" s="107"/>
      <c r="F101" s="103"/>
      <c r="G101" s="103"/>
    </row>
    <row r="102" spans="1:7" x14ac:dyDescent="0.2">
      <c r="A102" s="74"/>
      <c r="B102" s="71"/>
      <c r="C102" s="71"/>
      <c r="D102" s="75"/>
      <c r="E102" s="75"/>
      <c r="F102" s="127"/>
      <c r="G102" s="128"/>
    </row>
  </sheetData>
  <sheetProtection formatColumns="0" formatRows="0"/>
  <mergeCells count="113">
    <mergeCell ref="A1:A2"/>
    <mergeCell ref="B1:B2"/>
    <mergeCell ref="C1:C2"/>
    <mergeCell ref="D1:E1"/>
    <mergeCell ref="F1:F2"/>
    <mergeCell ref="G1:G2"/>
    <mergeCell ref="A5:E5"/>
    <mergeCell ref="F5:F11"/>
    <mergeCell ref="G5:G11"/>
    <mergeCell ref="B6:E6"/>
    <mergeCell ref="B7:E7"/>
    <mergeCell ref="B8:E8"/>
    <mergeCell ref="B9:E9"/>
    <mergeCell ref="B10:E10"/>
    <mergeCell ref="B11:E11"/>
    <mergeCell ref="B21:E21"/>
    <mergeCell ref="B22:E22"/>
    <mergeCell ref="B23:E23"/>
    <mergeCell ref="B24:E24"/>
    <mergeCell ref="A26:E26"/>
    <mergeCell ref="F26:F34"/>
    <mergeCell ref="A13:E13"/>
    <mergeCell ref="F13:F24"/>
    <mergeCell ref="G13:G24"/>
    <mergeCell ref="B14:E14"/>
    <mergeCell ref="B15:E15"/>
    <mergeCell ref="B16:E16"/>
    <mergeCell ref="B17:E17"/>
    <mergeCell ref="B18:E18"/>
    <mergeCell ref="B19:E19"/>
    <mergeCell ref="B20:E20"/>
    <mergeCell ref="G26:G34"/>
    <mergeCell ref="B27:E27"/>
    <mergeCell ref="B28:E28"/>
    <mergeCell ref="B29:E29"/>
    <mergeCell ref="B30:E30"/>
    <mergeCell ref="B31:E31"/>
    <mergeCell ref="B32:E32"/>
    <mergeCell ref="B33:E33"/>
    <mergeCell ref="B34:E34"/>
    <mergeCell ref="B44:E44"/>
    <mergeCell ref="B45:E45"/>
    <mergeCell ref="B46:E46"/>
    <mergeCell ref="B47:E47"/>
    <mergeCell ref="B49:E49"/>
    <mergeCell ref="F49:F58"/>
    <mergeCell ref="B37:E37"/>
    <mergeCell ref="F37:F39"/>
    <mergeCell ref="G37:G39"/>
    <mergeCell ref="B38:E38"/>
    <mergeCell ref="B39:E39"/>
    <mergeCell ref="B41:E41"/>
    <mergeCell ref="F41:F47"/>
    <mergeCell ref="G41:G47"/>
    <mergeCell ref="B42:E42"/>
    <mergeCell ref="B43:E43"/>
    <mergeCell ref="B61:E61"/>
    <mergeCell ref="F61:F66"/>
    <mergeCell ref="G61:G66"/>
    <mergeCell ref="B62:E62"/>
    <mergeCell ref="B63:E63"/>
    <mergeCell ref="B64:E64"/>
    <mergeCell ref="B65:E65"/>
    <mergeCell ref="B66:E66"/>
    <mergeCell ref="G49:G58"/>
    <mergeCell ref="B50:E50"/>
    <mergeCell ref="B51:E51"/>
    <mergeCell ref="B52:E52"/>
    <mergeCell ref="B53:E53"/>
    <mergeCell ref="B54:E54"/>
    <mergeCell ref="B55:E55"/>
    <mergeCell ref="B56:E56"/>
    <mergeCell ref="B57:E57"/>
    <mergeCell ref="B58:E58"/>
    <mergeCell ref="B68:E68"/>
    <mergeCell ref="F68:F76"/>
    <mergeCell ref="G68:G76"/>
    <mergeCell ref="B69:E69"/>
    <mergeCell ref="B70:E70"/>
    <mergeCell ref="B71:E71"/>
    <mergeCell ref="B72:E72"/>
    <mergeCell ref="B73:E73"/>
    <mergeCell ref="B74:E74"/>
    <mergeCell ref="B75:E75"/>
    <mergeCell ref="B76:E76"/>
    <mergeCell ref="B78:E78"/>
    <mergeCell ref="F78:F84"/>
    <mergeCell ref="G78:G84"/>
    <mergeCell ref="B79:E79"/>
    <mergeCell ref="B80:E80"/>
    <mergeCell ref="B81:E81"/>
    <mergeCell ref="B82:E82"/>
    <mergeCell ref="B83:E83"/>
    <mergeCell ref="B84:E84"/>
    <mergeCell ref="B87:E87"/>
    <mergeCell ref="F87:F89"/>
    <mergeCell ref="G87:G89"/>
    <mergeCell ref="B88:E88"/>
    <mergeCell ref="B89:E89"/>
    <mergeCell ref="B91:E91"/>
    <mergeCell ref="F91:F95"/>
    <mergeCell ref="G91:G95"/>
    <mergeCell ref="B92:E92"/>
    <mergeCell ref="B93:E93"/>
    <mergeCell ref="B94:E94"/>
    <mergeCell ref="B95:E95"/>
    <mergeCell ref="B97:E97"/>
    <mergeCell ref="F97:F101"/>
    <mergeCell ref="G97:G101"/>
    <mergeCell ref="B98:E98"/>
    <mergeCell ref="B99:E99"/>
    <mergeCell ref="B100:E100"/>
    <mergeCell ref="B101:E101"/>
  </mergeCells>
  <dataValidations count="2">
    <dataValidation type="list" allowBlank="1" showInputMessage="1" showErrorMessage="1" sqref="D4 D12 D67 D48 D25 D36 D40 D77 D60 D90 D96 D86" xr:uid="{928AB270-2FEA-6548-A8A6-98F327D0DEF4}">
      <formula1>"AA,A,BB,B,CC,C,D,E"</formula1>
    </dataValidation>
    <dataValidation type="list" allowBlank="1" showInputMessage="1" showErrorMessage="1" sqref="D87" xr:uid="{4415C211-2191-114B-8FB4-E23136CCB01A}">
      <formula1>"CC,C,D"</formula1>
    </dataValidation>
  </dataValidation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19FBE-DA7C-D84D-8F54-78C6FD62BC0C}">
  <sheetPr codeName="Sheet12"/>
  <dimension ref="A1:W102"/>
  <sheetViews>
    <sheetView showGridLines="0" zoomScale="112" zoomScaleNormal="70" workbookViewId="0">
      <pane ySplit="2" topLeftCell="A3" activePane="bottomLeft" state="frozen"/>
      <selection activeCell="B1" sqref="B1"/>
      <selection pane="bottomLeft" activeCell="F1" sqref="F1:G1048576"/>
    </sheetView>
  </sheetViews>
  <sheetFormatPr baseColWidth="10" defaultColWidth="8.83203125" defaultRowHeight="15" x14ac:dyDescent="0.2"/>
  <cols>
    <col min="1" max="1" width="4" style="2" bestFit="1" customWidth="1"/>
    <col min="2" max="2" width="70" style="2" customWidth="1"/>
    <col min="3" max="3" width="6.83203125" style="2" bestFit="1" customWidth="1"/>
    <col min="4" max="5" width="9.6640625" style="1" bestFit="1" customWidth="1"/>
    <col min="6" max="7" width="63.83203125" style="129" customWidth="1"/>
    <col min="8" max="8" width="6.6640625" bestFit="1" customWidth="1"/>
    <col min="9" max="9" width="9.6640625" bestFit="1" customWidth="1"/>
    <col min="10" max="10" width="6.6640625" bestFit="1" customWidth="1"/>
    <col min="11" max="11" width="9.6640625" bestFit="1" customWidth="1"/>
    <col min="12" max="12" width="6.6640625" bestFit="1" customWidth="1"/>
    <col min="13" max="13" width="9.6640625" bestFit="1" customWidth="1"/>
    <col min="14" max="14" width="6.6640625" bestFit="1" customWidth="1"/>
    <col min="15" max="15" width="9.6640625" bestFit="1" customWidth="1"/>
    <col min="16" max="16" width="6.6640625" bestFit="1" customWidth="1"/>
    <col min="17" max="17" width="9.6640625" bestFit="1" customWidth="1"/>
    <col min="18" max="18" width="6.6640625" bestFit="1" customWidth="1"/>
    <col min="19" max="19" width="9.6640625" bestFit="1" customWidth="1"/>
    <col min="20" max="20" width="6.6640625" bestFit="1" customWidth="1"/>
    <col min="21" max="21" width="9.6640625" bestFit="1" customWidth="1"/>
    <col min="22" max="22" width="6.6640625" bestFit="1" customWidth="1"/>
    <col min="23" max="23" width="9.6640625" bestFit="1" customWidth="1"/>
  </cols>
  <sheetData>
    <row r="1" spans="1:23" ht="16" customHeight="1" x14ac:dyDescent="0.2">
      <c r="A1" s="96" t="s">
        <v>0</v>
      </c>
      <c r="B1" s="96" t="s">
        <v>1</v>
      </c>
      <c r="C1" s="96" t="s">
        <v>18</v>
      </c>
      <c r="D1" s="96" t="s">
        <v>212</v>
      </c>
      <c r="E1" s="99"/>
      <c r="F1" s="130" t="s">
        <v>49</v>
      </c>
      <c r="G1" s="130" t="s">
        <v>128</v>
      </c>
    </row>
    <row r="2" spans="1:23" s="5" customFormat="1" ht="17" customHeight="1" x14ac:dyDescent="0.2">
      <c r="A2" s="96"/>
      <c r="B2" s="96"/>
      <c r="C2" s="96"/>
      <c r="D2" s="31" t="s">
        <v>39</v>
      </c>
      <c r="E2" s="66" t="s">
        <v>4</v>
      </c>
      <c r="F2" s="131"/>
      <c r="G2" s="131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</row>
    <row r="3" spans="1:23" ht="17" x14ac:dyDescent="0.2">
      <c r="A3" s="72">
        <v>1</v>
      </c>
      <c r="B3" s="70" t="s">
        <v>2</v>
      </c>
      <c r="C3" s="40">
        <v>30</v>
      </c>
      <c r="D3" s="41"/>
      <c r="E3" s="82">
        <f>SUM(E4,E12,E25)</f>
        <v>0</v>
      </c>
      <c r="F3" s="125"/>
      <c r="G3" s="125"/>
    </row>
    <row r="4" spans="1:23" ht="17" x14ac:dyDescent="0.2">
      <c r="A4" s="29" t="s">
        <v>3</v>
      </c>
      <c r="B4" s="7" t="s">
        <v>160</v>
      </c>
      <c r="C4" s="69">
        <f>C3*0.2</f>
        <v>6</v>
      </c>
      <c r="D4" s="73"/>
      <c r="E4" s="83" t="str">
        <f>IF(D4="AA",1*C4,IF(D4="A",0.9*C4,IF(D4="BB",0.8*C4,IF(D4="B",0.7*C4,IF(D4="CC",0.6*C4,IF(D4="C",0.5*C4,IF(D4="D",0.3*C4,IF(D4="E",0*C4,"Belum Diisi"))))))))</f>
        <v>Belum Diisi</v>
      </c>
      <c r="F4" s="126"/>
      <c r="G4" s="126"/>
    </row>
    <row r="5" spans="1:23" ht="16" x14ac:dyDescent="0.2">
      <c r="A5" s="105" t="s">
        <v>119</v>
      </c>
      <c r="B5" s="112"/>
      <c r="C5" s="112"/>
      <c r="D5" s="112"/>
      <c r="E5" s="112"/>
      <c r="F5" s="101"/>
      <c r="G5" s="101"/>
    </row>
    <row r="6" spans="1:23" ht="16" x14ac:dyDescent="0.2">
      <c r="A6" s="27">
        <v>1</v>
      </c>
      <c r="B6" s="104" t="s">
        <v>166</v>
      </c>
      <c r="C6" s="104"/>
      <c r="D6" s="104"/>
      <c r="E6" s="105"/>
      <c r="F6" s="102"/>
      <c r="G6" s="102"/>
    </row>
    <row r="7" spans="1:23" ht="16" x14ac:dyDescent="0.2">
      <c r="A7" s="27">
        <v>2</v>
      </c>
      <c r="B7" s="104" t="s">
        <v>161</v>
      </c>
      <c r="C7" s="104"/>
      <c r="D7" s="104"/>
      <c r="E7" s="105"/>
      <c r="F7" s="102"/>
      <c r="G7" s="102"/>
    </row>
    <row r="8" spans="1:23" ht="16" x14ac:dyDescent="0.2">
      <c r="A8" s="27">
        <v>3</v>
      </c>
      <c r="B8" s="104" t="s">
        <v>162</v>
      </c>
      <c r="C8" s="104"/>
      <c r="D8" s="104"/>
      <c r="E8" s="105"/>
      <c r="F8" s="102"/>
      <c r="G8" s="102"/>
    </row>
    <row r="9" spans="1:23" ht="16" x14ac:dyDescent="0.2">
      <c r="A9" s="27">
        <v>4</v>
      </c>
      <c r="B9" s="104" t="s">
        <v>163</v>
      </c>
      <c r="C9" s="104"/>
      <c r="D9" s="104"/>
      <c r="E9" s="105"/>
      <c r="F9" s="102"/>
      <c r="G9" s="102"/>
    </row>
    <row r="10" spans="1:23" ht="16" x14ac:dyDescent="0.2">
      <c r="A10" s="27">
        <v>5</v>
      </c>
      <c r="B10" s="104" t="s">
        <v>164</v>
      </c>
      <c r="C10" s="104"/>
      <c r="D10" s="104"/>
      <c r="E10" s="105"/>
      <c r="F10" s="102"/>
      <c r="G10" s="102"/>
    </row>
    <row r="11" spans="1:23" ht="16" x14ac:dyDescent="0.2">
      <c r="A11" s="27">
        <v>6</v>
      </c>
      <c r="B11" s="104" t="s">
        <v>165</v>
      </c>
      <c r="C11" s="104"/>
      <c r="D11" s="104"/>
      <c r="E11" s="105"/>
      <c r="F11" s="103"/>
      <c r="G11" s="103"/>
    </row>
    <row r="12" spans="1:23" ht="68" x14ac:dyDescent="0.2">
      <c r="A12" s="29" t="s">
        <v>19</v>
      </c>
      <c r="B12" s="7" t="s">
        <v>172</v>
      </c>
      <c r="C12" s="4">
        <f>C3*0.3</f>
        <v>9</v>
      </c>
      <c r="D12" s="73"/>
      <c r="E12" s="83" t="str">
        <f>IF(D12="AA",1*C12,IF(D12="A",0.9*C12,IF(D12="BB",0.8*C12,IF(D12="B",0.7*C12,IF(D12="CC",0.6*C12,IF(D12="C",0.5*C12,IF(D12="D",0.3*C12,IF(D12="E",0*C12,"Belum Diisi"))))))))</f>
        <v>Belum Diisi</v>
      </c>
      <c r="F12" s="126"/>
      <c r="G12" s="126"/>
    </row>
    <row r="13" spans="1:23" ht="16" x14ac:dyDescent="0.2">
      <c r="A13" s="105" t="s">
        <v>119</v>
      </c>
      <c r="B13" s="112"/>
      <c r="C13" s="112"/>
      <c r="D13" s="112"/>
      <c r="E13" s="112"/>
      <c r="F13" s="101"/>
      <c r="G13" s="101"/>
    </row>
    <row r="14" spans="1:23" ht="16" x14ac:dyDescent="0.2">
      <c r="A14" s="27">
        <v>1</v>
      </c>
      <c r="B14" s="104" t="s">
        <v>167</v>
      </c>
      <c r="C14" s="104"/>
      <c r="D14" s="104"/>
      <c r="E14" s="105"/>
      <c r="F14" s="102"/>
      <c r="G14" s="102"/>
    </row>
    <row r="15" spans="1:23" ht="16" x14ac:dyDescent="0.2">
      <c r="A15" s="27">
        <v>2</v>
      </c>
      <c r="B15" s="104" t="s">
        <v>168</v>
      </c>
      <c r="C15" s="104"/>
      <c r="D15" s="104"/>
      <c r="E15" s="105"/>
      <c r="F15" s="102"/>
      <c r="G15" s="102"/>
    </row>
    <row r="16" spans="1:23" ht="33" customHeight="1" x14ac:dyDescent="0.2">
      <c r="A16" s="27">
        <v>3</v>
      </c>
      <c r="B16" s="104" t="s">
        <v>169</v>
      </c>
      <c r="C16" s="104"/>
      <c r="D16" s="104"/>
      <c r="E16" s="105"/>
      <c r="F16" s="102"/>
      <c r="G16" s="102"/>
    </row>
    <row r="17" spans="1:7" ht="35" customHeight="1" x14ac:dyDescent="0.2">
      <c r="A17" s="27">
        <v>4</v>
      </c>
      <c r="B17" s="104" t="s">
        <v>12</v>
      </c>
      <c r="C17" s="104"/>
      <c r="D17" s="104"/>
      <c r="E17" s="105"/>
      <c r="F17" s="102"/>
      <c r="G17" s="102"/>
    </row>
    <row r="18" spans="1:7" ht="16" x14ac:dyDescent="0.2">
      <c r="A18" s="27">
        <v>6</v>
      </c>
      <c r="B18" s="104" t="s">
        <v>170</v>
      </c>
      <c r="C18" s="104"/>
      <c r="D18" s="104"/>
      <c r="E18" s="105"/>
      <c r="F18" s="102"/>
      <c r="G18" s="102"/>
    </row>
    <row r="19" spans="1:7" ht="34" customHeight="1" x14ac:dyDescent="0.2">
      <c r="A19" s="27">
        <v>5</v>
      </c>
      <c r="B19" s="104" t="s">
        <v>173</v>
      </c>
      <c r="C19" s="104"/>
      <c r="D19" s="104"/>
      <c r="E19" s="105"/>
      <c r="F19" s="102"/>
      <c r="G19" s="102"/>
    </row>
    <row r="20" spans="1:7" ht="16" x14ac:dyDescent="0.2">
      <c r="A20" s="27">
        <v>7</v>
      </c>
      <c r="B20" s="104" t="s">
        <v>13</v>
      </c>
      <c r="C20" s="104"/>
      <c r="D20" s="104"/>
      <c r="E20" s="105"/>
      <c r="F20" s="102"/>
      <c r="G20" s="102"/>
    </row>
    <row r="21" spans="1:7" ht="34" customHeight="1" x14ac:dyDescent="0.2">
      <c r="A21" s="27">
        <v>8</v>
      </c>
      <c r="B21" s="104" t="s">
        <v>174</v>
      </c>
      <c r="C21" s="104"/>
      <c r="D21" s="104"/>
      <c r="E21" s="105"/>
      <c r="F21" s="102"/>
      <c r="G21" s="102"/>
    </row>
    <row r="22" spans="1:7" ht="33" customHeight="1" x14ac:dyDescent="0.2">
      <c r="A22" s="27">
        <v>9</v>
      </c>
      <c r="B22" s="104" t="s">
        <v>175</v>
      </c>
      <c r="C22" s="104"/>
      <c r="D22" s="104"/>
      <c r="E22" s="105"/>
      <c r="F22" s="102"/>
      <c r="G22" s="102"/>
    </row>
    <row r="23" spans="1:7" ht="16" x14ac:dyDescent="0.2">
      <c r="A23" s="27">
        <v>10</v>
      </c>
      <c r="B23" s="104" t="s">
        <v>201</v>
      </c>
      <c r="C23" s="104"/>
      <c r="D23" s="104"/>
      <c r="E23" s="105"/>
      <c r="F23" s="102"/>
      <c r="G23" s="102"/>
    </row>
    <row r="24" spans="1:7" ht="16" x14ac:dyDescent="0.2">
      <c r="A24" s="27">
        <v>11</v>
      </c>
      <c r="B24" s="104" t="s">
        <v>200</v>
      </c>
      <c r="C24" s="104"/>
      <c r="D24" s="104"/>
      <c r="E24" s="105"/>
      <c r="F24" s="103"/>
      <c r="G24" s="103"/>
    </row>
    <row r="25" spans="1:7" ht="34" x14ac:dyDescent="0.2">
      <c r="A25" s="29" t="s">
        <v>20</v>
      </c>
      <c r="B25" s="7" t="s">
        <v>171</v>
      </c>
      <c r="C25" s="4">
        <f>C3*0.5</f>
        <v>15</v>
      </c>
      <c r="D25" s="73"/>
      <c r="E25" s="83" t="str">
        <f>IF(D25="AA",1*C25,IF(D25="A",0.9*C25,IF(D25="BB",0.8*C25,IF(D25="B",0.7*C25,IF(D25="CC",0.6*C25,IF(D25="C",0.5*C25,IF(D25="D",0.3*C25,IF(D25="E",0*C25,"Belum Diisi"))))))))</f>
        <v>Belum Diisi</v>
      </c>
      <c r="F25" s="126"/>
      <c r="G25" s="126"/>
    </row>
    <row r="26" spans="1:7" ht="16" x14ac:dyDescent="0.2">
      <c r="A26" s="105" t="s">
        <v>119</v>
      </c>
      <c r="B26" s="112"/>
      <c r="C26" s="112"/>
      <c r="D26" s="112"/>
      <c r="E26" s="112"/>
      <c r="F26" s="101"/>
      <c r="G26" s="101"/>
    </row>
    <row r="27" spans="1:7" ht="16" x14ac:dyDescent="0.2">
      <c r="A27" s="28">
        <v>1</v>
      </c>
      <c r="B27" s="104" t="s">
        <v>127</v>
      </c>
      <c r="C27" s="104"/>
      <c r="D27" s="104"/>
      <c r="E27" s="105"/>
      <c r="F27" s="102"/>
      <c r="G27" s="102"/>
    </row>
    <row r="28" spans="1:7" ht="16" x14ac:dyDescent="0.2">
      <c r="A28" s="28">
        <v>2</v>
      </c>
      <c r="B28" s="104" t="s">
        <v>177</v>
      </c>
      <c r="C28" s="104"/>
      <c r="D28" s="104"/>
      <c r="E28" s="105"/>
      <c r="F28" s="102"/>
      <c r="G28" s="102"/>
    </row>
    <row r="29" spans="1:7" ht="33" customHeight="1" x14ac:dyDescent="0.2">
      <c r="A29" s="28">
        <v>3</v>
      </c>
      <c r="B29" s="104" t="s">
        <v>176</v>
      </c>
      <c r="C29" s="104"/>
      <c r="D29" s="104"/>
      <c r="E29" s="105"/>
      <c r="F29" s="102"/>
      <c r="G29" s="102"/>
    </row>
    <row r="30" spans="1:7" ht="16" x14ac:dyDescent="0.2">
      <c r="A30" s="28">
        <v>3</v>
      </c>
      <c r="B30" s="104" t="s">
        <v>178</v>
      </c>
      <c r="C30" s="104"/>
      <c r="D30" s="104"/>
      <c r="E30" s="105"/>
      <c r="F30" s="102"/>
      <c r="G30" s="102"/>
    </row>
    <row r="31" spans="1:7" ht="34" customHeight="1" x14ac:dyDescent="0.2">
      <c r="A31" s="28">
        <v>4</v>
      </c>
      <c r="B31" s="104" t="s">
        <v>180</v>
      </c>
      <c r="C31" s="104"/>
      <c r="D31" s="104"/>
      <c r="E31" s="105"/>
      <c r="F31" s="102"/>
      <c r="G31" s="102"/>
    </row>
    <row r="32" spans="1:7" ht="34" customHeight="1" x14ac:dyDescent="0.2">
      <c r="A32" s="28">
        <v>5</v>
      </c>
      <c r="B32" s="104" t="s">
        <v>179</v>
      </c>
      <c r="C32" s="104"/>
      <c r="D32" s="104"/>
      <c r="E32" s="105"/>
      <c r="F32" s="102"/>
      <c r="G32" s="102"/>
    </row>
    <row r="33" spans="1:7" ht="34" customHeight="1" x14ac:dyDescent="0.2">
      <c r="A33" s="28">
        <v>6</v>
      </c>
      <c r="B33" s="104" t="s">
        <v>202</v>
      </c>
      <c r="C33" s="106"/>
      <c r="D33" s="106"/>
      <c r="E33" s="107"/>
      <c r="F33" s="102"/>
      <c r="G33" s="102"/>
    </row>
    <row r="34" spans="1:7" ht="34" customHeight="1" x14ac:dyDescent="0.2">
      <c r="A34" s="28">
        <v>7</v>
      </c>
      <c r="B34" s="104" t="s">
        <v>203</v>
      </c>
      <c r="C34" s="106"/>
      <c r="D34" s="106"/>
      <c r="E34" s="107"/>
      <c r="F34" s="103"/>
      <c r="G34" s="103"/>
    </row>
    <row r="35" spans="1:7" ht="17" x14ac:dyDescent="0.2">
      <c r="A35" s="38">
        <v>2</v>
      </c>
      <c r="B35" s="68" t="s">
        <v>21</v>
      </c>
      <c r="C35" s="40">
        <v>30</v>
      </c>
      <c r="D35" s="41"/>
      <c r="E35" s="82">
        <f>SUM(E36,E40,E48)</f>
        <v>0</v>
      </c>
      <c r="F35" s="125"/>
      <c r="G35" s="125"/>
    </row>
    <row r="36" spans="1:7" ht="17" x14ac:dyDescent="0.2">
      <c r="A36" s="29" t="s">
        <v>22</v>
      </c>
      <c r="B36" s="7" t="s">
        <v>183</v>
      </c>
      <c r="C36" s="69">
        <f>C35*0.2</f>
        <v>6</v>
      </c>
      <c r="D36" s="73"/>
      <c r="E36" s="83" t="str">
        <f>IF(D36="AA",1*C36,IF(D36="A",0.9*C36,IF(D36="BB",0.8*C36,IF(D36="B",0.7*C36,IF(D36="CC",0.6*C36,IF(D36="C",0.5*C36,IF(D36="D",0.3*C36,IF(D36="E",0*C36,"Belum Diisi"))))))))</f>
        <v>Belum Diisi</v>
      </c>
      <c r="F36" s="126"/>
      <c r="G36" s="126"/>
    </row>
    <row r="37" spans="1:7" ht="16" x14ac:dyDescent="0.2">
      <c r="A37" s="28">
        <v>1</v>
      </c>
      <c r="B37" s="104" t="s">
        <v>181</v>
      </c>
      <c r="C37" s="104"/>
      <c r="D37" s="104"/>
      <c r="E37" s="105"/>
      <c r="F37" s="101"/>
      <c r="G37" s="101"/>
    </row>
    <row r="38" spans="1:7" ht="16" x14ac:dyDescent="0.2">
      <c r="A38" s="28">
        <v>2</v>
      </c>
      <c r="B38" s="104" t="s">
        <v>182</v>
      </c>
      <c r="C38" s="104"/>
      <c r="D38" s="104"/>
      <c r="E38" s="105"/>
      <c r="F38" s="102"/>
      <c r="G38" s="102"/>
    </row>
    <row r="39" spans="1:7" ht="16" x14ac:dyDescent="0.2">
      <c r="A39" s="28">
        <v>3</v>
      </c>
      <c r="B39" s="104" t="s">
        <v>23</v>
      </c>
      <c r="C39" s="104"/>
      <c r="D39" s="104"/>
      <c r="E39" s="105"/>
      <c r="F39" s="103"/>
      <c r="G39" s="103"/>
    </row>
    <row r="40" spans="1:7" ht="51" x14ac:dyDescent="0.2">
      <c r="A40" s="29" t="s">
        <v>24</v>
      </c>
      <c r="B40" s="7" t="s">
        <v>190</v>
      </c>
      <c r="C40" s="4">
        <f>C35*0.3</f>
        <v>9</v>
      </c>
      <c r="D40" s="73"/>
      <c r="E40" s="83" t="str">
        <f>IF(D40="AA",1*C40,IF(D40="A",0.9*C40,IF(D40="BB",0.8*C40,IF(D40="B",0.7*C40,IF(D40="CC",0.6*C40,IF(D40="C",0.5*C40,IF(D40="D",0.3*C40,IF(D40="E",0*C40,"Belum Diisi"))))))))</f>
        <v>Belum Diisi</v>
      </c>
      <c r="F40" s="126"/>
      <c r="G40" s="126"/>
    </row>
    <row r="41" spans="1:7" ht="16" x14ac:dyDescent="0.2">
      <c r="A41" s="67">
        <v>1</v>
      </c>
      <c r="B41" s="108" t="s">
        <v>185</v>
      </c>
      <c r="C41" s="108"/>
      <c r="D41" s="108"/>
      <c r="E41" s="109"/>
      <c r="F41" s="101"/>
      <c r="G41" s="101"/>
    </row>
    <row r="42" spans="1:7" ht="16" x14ac:dyDescent="0.2">
      <c r="A42" s="67">
        <v>2</v>
      </c>
      <c r="B42" s="108" t="s">
        <v>186</v>
      </c>
      <c r="C42" s="108"/>
      <c r="D42" s="108"/>
      <c r="E42" s="109"/>
      <c r="F42" s="102"/>
      <c r="G42" s="102"/>
    </row>
    <row r="43" spans="1:7" ht="16" x14ac:dyDescent="0.2">
      <c r="A43" s="67">
        <v>3</v>
      </c>
      <c r="B43" s="108" t="s">
        <v>187</v>
      </c>
      <c r="C43" s="108"/>
      <c r="D43" s="108"/>
      <c r="E43" s="109"/>
      <c r="F43" s="102"/>
      <c r="G43" s="102"/>
    </row>
    <row r="44" spans="1:7" ht="16" x14ac:dyDescent="0.2">
      <c r="A44" s="67">
        <v>4</v>
      </c>
      <c r="B44" s="104" t="s">
        <v>188</v>
      </c>
      <c r="C44" s="104"/>
      <c r="D44" s="104"/>
      <c r="E44" s="105"/>
      <c r="F44" s="102"/>
      <c r="G44" s="102"/>
    </row>
    <row r="45" spans="1:7" ht="34" customHeight="1" x14ac:dyDescent="0.2">
      <c r="A45" s="67">
        <v>5</v>
      </c>
      <c r="B45" s="108" t="s">
        <v>184</v>
      </c>
      <c r="C45" s="108"/>
      <c r="D45" s="108"/>
      <c r="E45" s="109"/>
      <c r="F45" s="102"/>
      <c r="G45" s="102"/>
    </row>
    <row r="46" spans="1:7" ht="16" x14ac:dyDescent="0.2">
      <c r="A46" s="67">
        <v>6</v>
      </c>
      <c r="B46" s="104" t="s">
        <v>191</v>
      </c>
      <c r="C46" s="104"/>
      <c r="D46" s="104"/>
      <c r="E46" s="105"/>
      <c r="F46" s="102"/>
      <c r="G46" s="102"/>
    </row>
    <row r="47" spans="1:7" ht="16" x14ac:dyDescent="0.2">
      <c r="A47" s="67">
        <v>7</v>
      </c>
      <c r="B47" s="104" t="s">
        <v>192</v>
      </c>
      <c r="C47" s="104"/>
      <c r="D47" s="104"/>
      <c r="E47" s="105"/>
      <c r="F47" s="103"/>
      <c r="G47" s="103"/>
    </row>
    <row r="48" spans="1:7" ht="51" x14ac:dyDescent="0.2">
      <c r="A48" s="29" t="s">
        <v>25</v>
      </c>
      <c r="B48" s="7" t="s">
        <v>189</v>
      </c>
      <c r="C48" s="4">
        <f>C35*0.5</f>
        <v>15</v>
      </c>
      <c r="D48" s="73"/>
      <c r="E48" s="83" t="str">
        <f>IF(D48="AA",1*C48,IF(D48="A",0.9*C48,IF(D48="BB",0.8*C48,IF(D48="B",0.7*C48,IF(D48="CC",0.6*C48,IF(D48="C",0.5*C48,IF(D48="D",0.3*C48,IF(D48="E",0*C48,"Belum Diisi"))))))))</f>
        <v>Belum Diisi</v>
      </c>
      <c r="F48" s="126"/>
      <c r="G48" s="126"/>
    </row>
    <row r="49" spans="1:7" ht="34" customHeight="1" x14ac:dyDescent="0.2">
      <c r="A49" s="28">
        <v>1</v>
      </c>
      <c r="B49" s="104" t="s">
        <v>26</v>
      </c>
      <c r="C49" s="104"/>
      <c r="D49" s="104"/>
      <c r="E49" s="105"/>
      <c r="F49" s="101"/>
      <c r="G49" s="101"/>
    </row>
    <row r="50" spans="1:7" ht="34" customHeight="1" x14ac:dyDescent="0.2">
      <c r="A50" s="28">
        <v>2</v>
      </c>
      <c r="B50" s="104" t="s">
        <v>27</v>
      </c>
      <c r="C50" s="104"/>
      <c r="D50" s="104"/>
      <c r="E50" s="105"/>
      <c r="F50" s="102"/>
      <c r="G50" s="102"/>
    </row>
    <row r="51" spans="1:7" ht="16" x14ac:dyDescent="0.2">
      <c r="A51" s="28">
        <v>3</v>
      </c>
      <c r="B51" s="108" t="s">
        <v>193</v>
      </c>
      <c r="C51" s="108"/>
      <c r="D51" s="108"/>
      <c r="E51" s="109"/>
      <c r="F51" s="102"/>
      <c r="G51" s="102"/>
    </row>
    <row r="52" spans="1:7" ht="16" x14ac:dyDescent="0.2">
      <c r="A52" s="28">
        <v>4</v>
      </c>
      <c r="B52" s="108" t="s">
        <v>195</v>
      </c>
      <c r="C52" s="108"/>
      <c r="D52" s="108"/>
      <c r="E52" s="109"/>
      <c r="F52" s="102"/>
      <c r="G52" s="102"/>
    </row>
    <row r="53" spans="1:7" ht="16" x14ac:dyDescent="0.2">
      <c r="A53" s="28">
        <v>5</v>
      </c>
      <c r="B53" s="108" t="s">
        <v>194</v>
      </c>
      <c r="C53" s="108"/>
      <c r="D53" s="108"/>
      <c r="E53" s="109"/>
      <c r="F53" s="102"/>
      <c r="G53" s="102"/>
    </row>
    <row r="54" spans="1:7" ht="16" x14ac:dyDescent="0.2">
      <c r="A54" s="28">
        <v>6</v>
      </c>
      <c r="B54" s="108" t="s">
        <v>196</v>
      </c>
      <c r="C54" s="108"/>
      <c r="D54" s="108"/>
      <c r="E54" s="109"/>
      <c r="F54" s="102"/>
      <c r="G54" s="102"/>
    </row>
    <row r="55" spans="1:7" ht="16" x14ac:dyDescent="0.2">
      <c r="A55" s="28">
        <v>7</v>
      </c>
      <c r="B55" s="108" t="s">
        <v>197</v>
      </c>
      <c r="C55" s="108"/>
      <c r="D55" s="108"/>
      <c r="E55" s="109"/>
      <c r="F55" s="102"/>
      <c r="G55" s="102"/>
    </row>
    <row r="56" spans="1:7" ht="17" customHeight="1" x14ac:dyDescent="0.2">
      <c r="A56" s="28">
        <v>8</v>
      </c>
      <c r="B56" s="104" t="s">
        <v>28</v>
      </c>
      <c r="C56" s="106"/>
      <c r="D56" s="106"/>
      <c r="E56" s="107"/>
      <c r="F56" s="102"/>
      <c r="G56" s="102"/>
    </row>
    <row r="57" spans="1:7" ht="17" customHeight="1" x14ac:dyDescent="0.2">
      <c r="A57" s="28">
        <v>9</v>
      </c>
      <c r="B57" s="104" t="s">
        <v>204</v>
      </c>
      <c r="C57" s="106"/>
      <c r="D57" s="106"/>
      <c r="E57" s="107"/>
      <c r="F57" s="102"/>
      <c r="G57" s="102"/>
    </row>
    <row r="58" spans="1:7" ht="17" customHeight="1" x14ac:dyDescent="0.2">
      <c r="A58" s="28">
        <v>10</v>
      </c>
      <c r="B58" s="104" t="s">
        <v>205</v>
      </c>
      <c r="C58" s="106"/>
      <c r="D58" s="106"/>
      <c r="E58" s="107"/>
      <c r="F58" s="103"/>
      <c r="G58" s="103"/>
    </row>
    <row r="59" spans="1:7" ht="17" x14ac:dyDescent="0.2">
      <c r="A59" s="38">
        <v>3</v>
      </c>
      <c r="B59" s="68" t="s">
        <v>29</v>
      </c>
      <c r="C59" s="40">
        <v>15</v>
      </c>
      <c r="D59" s="41"/>
      <c r="E59" s="82">
        <f>SUM(E60,E67,E77)</f>
        <v>0</v>
      </c>
      <c r="F59" s="125"/>
      <c r="G59" s="125"/>
    </row>
    <row r="60" spans="1:7" ht="17" x14ac:dyDescent="0.2">
      <c r="A60" s="29" t="s">
        <v>30</v>
      </c>
      <c r="B60" s="7" t="s">
        <v>130</v>
      </c>
      <c r="C60" s="69">
        <f>C59*0.2</f>
        <v>3</v>
      </c>
      <c r="D60" s="73"/>
      <c r="E60" s="83" t="str">
        <f>IF(D60="AA",1*C60,IF(D60="A",0.9*C60,IF(D60="BB",0.8*C60,IF(D60="B",0.7*C60,IF(D60="CC",0.6*C60,IF(D60="C",0.5*C60,IF(D60="D",0.3*C60,IF(D60="E",0*C60,"Belum Diisi"))))))))</f>
        <v>Belum Diisi</v>
      </c>
      <c r="F60" s="126"/>
      <c r="G60" s="126"/>
    </row>
    <row r="61" spans="1:7" ht="16" x14ac:dyDescent="0.2">
      <c r="A61" s="28">
        <v>1</v>
      </c>
      <c r="B61" s="104" t="s">
        <v>133</v>
      </c>
      <c r="C61" s="104"/>
      <c r="D61" s="104"/>
      <c r="E61" s="105"/>
      <c r="F61" s="101"/>
      <c r="G61" s="101"/>
    </row>
    <row r="62" spans="1:7" ht="16" x14ac:dyDescent="0.2">
      <c r="A62" s="28">
        <v>2</v>
      </c>
      <c r="B62" s="104" t="s">
        <v>149</v>
      </c>
      <c r="C62" s="104"/>
      <c r="D62" s="104"/>
      <c r="E62" s="105"/>
      <c r="F62" s="102"/>
      <c r="G62" s="102"/>
    </row>
    <row r="63" spans="1:7" ht="16" x14ac:dyDescent="0.2">
      <c r="A63" s="28">
        <v>3</v>
      </c>
      <c r="B63" s="104" t="s">
        <v>134</v>
      </c>
      <c r="C63" s="104"/>
      <c r="D63" s="104"/>
      <c r="E63" s="105"/>
      <c r="F63" s="102"/>
      <c r="G63" s="102"/>
    </row>
    <row r="64" spans="1:7" ht="16" x14ac:dyDescent="0.2">
      <c r="A64" s="28">
        <v>4</v>
      </c>
      <c r="B64" s="104" t="s">
        <v>135</v>
      </c>
      <c r="C64" s="104"/>
      <c r="D64" s="104"/>
      <c r="E64" s="105"/>
      <c r="F64" s="102"/>
      <c r="G64" s="102"/>
    </row>
    <row r="65" spans="1:7" ht="16" x14ac:dyDescent="0.2">
      <c r="A65" s="28">
        <v>5</v>
      </c>
      <c r="B65" s="104" t="s">
        <v>136</v>
      </c>
      <c r="C65" s="104"/>
      <c r="D65" s="104"/>
      <c r="E65" s="105"/>
      <c r="F65" s="102"/>
      <c r="G65" s="102"/>
    </row>
    <row r="66" spans="1:7" ht="16" x14ac:dyDescent="0.2">
      <c r="A66" s="28">
        <v>6</v>
      </c>
      <c r="B66" s="104" t="s">
        <v>131</v>
      </c>
      <c r="C66" s="104"/>
      <c r="D66" s="104"/>
      <c r="E66" s="105"/>
      <c r="F66" s="103"/>
      <c r="G66" s="103"/>
    </row>
    <row r="67" spans="1:7" ht="51" customHeight="1" x14ac:dyDescent="0.2">
      <c r="A67" s="29" t="s">
        <v>31</v>
      </c>
      <c r="B67" s="7" t="s">
        <v>129</v>
      </c>
      <c r="C67" s="4">
        <f>C59*0.3</f>
        <v>4.5</v>
      </c>
      <c r="D67" s="73"/>
      <c r="E67" s="83" t="str">
        <f>IF(D67="AA",1*C67,IF(D67="A",0.9*C67,IF(D67="BB",0.8*C67,IF(D67="B",0.7*C67,IF(D67="CC",0.6*C67,IF(D67="C",0.5*C67,IF(D67="D",0.3*C67,IF(D67="E",0*C67,"Belum Diisi"))))))))</f>
        <v>Belum Diisi</v>
      </c>
      <c r="F67" s="126"/>
      <c r="G67" s="126"/>
    </row>
    <row r="68" spans="1:7" ht="16" x14ac:dyDescent="0.2">
      <c r="A68" s="28">
        <v>1</v>
      </c>
      <c r="B68" s="104" t="s">
        <v>137</v>
      </c>
      <c r="C68" s="104"/>
      <c r="D68" s="104"/>
      <c r="E68" s="105"/>
      <c r="F68" s="101"/>
      <c r="G68" s="101"/>
    </row>
    <row r="69" spans="1:7" ht="16" x14ac:dyDescent="0.2">
      <c r="A69" s="28">
        <v>2</v>
      </c>
      <c r="B69" s="104" t="s">
        <v>138</v>
      </c>
      <c r="C69" s="104"/>
      <c r="D69" s="104"/>
      <c r="E69" s="105"/>
      <c r="F69" s="102"/>
      <c r="G69" s="102"/>
    </row>
    <row r="70" spans="1:7" ht="16" x14ac:dyDescent="0.2">
      <c r="A70" s="28">
        <v>3</v>
      </c>
      <c r="B70" s="108" t="s">
        <v>141</v>
      </c>
      <c r="C70" s="108"/>
      <c r="D70" s="108"/>
      <c r="E70" s="109"/>
      <c r="F70" s="102"/>
      <c r="G70" s="102"/>
    </row>
    <row r="71" spans="1:7" ht="34" customHeight="1" x14ac:dyDescent="0.2">
      <c r="A71" s="28">
        <v>4</v>
      </c>
      <c r="B71" s="108" t="s">
        <v>142</v>
      </c>
      <c r="C71" s="108"/>
      <c r="D71" s="108"/>
      <c r="E71" s="109"/>
      <c r="F71" s="102"/>
      <c r="G71" s="102"/>
    </row>
    <row r="72" spans="1:7" ht="34" customHeight="1" x14ac:dyDescent="0.2">
      <c r="A72" s="28">
        <v>5</v>
      </c>
      <c r="B72" s="108" t="s">
        <v>143</v>
      </c>
      <c r="C72" s="108"/>
      <c r="D72" s="108"/>
      <c r="E72" s="109"/>
      <c r="F72" s="102"/>
      <c r="G72" s="102"/>
    </row>
    <row r="73" spans="1:7" ht="34" customHeight="1" x14ac:dyDescent="0.2">
      <c r="A73" s="28">
        <v>6</v>
      </c>
      <c r="B73" s="108" t="s">
        <v>140</v>
      </c>
      <c r="C73" s="108"/>
      <c r="D73" s="108"/>
      <c r="E73" s="109"/>
      <c r="F73" s="102"/>
      <c r="G73" s="102"/>
    </row>
    <row r="74" spans="1:7" ht="34" customHeight="1" x14ac:dyDescent="0.2">
      <c r="A74" s="28">
        <v>7</v>
      </c>
      <c r="B74" s="104" t="s">
        <v>139</v>
      </c>
      <c r="C74" s="104"/>
      <c r="D74" s="104"/>
      <c r="E74" s="105"/>
      <c r="F74" s="102"/>
      <c r="G74" s="102"/>
    </row>
    <row r="75" spans="1:7" ht="34" customHeight="1" x14ac:dyDescent="0.2">
      <c r="A75" s="28">
        <v>8</v>
      </c>
      <c r="B75" s="109" t="s">
        <v>132</v>
      </c>
      <c r="C75" s="110"/>
      <c r="D75" s="110"/>
      <c r="E75" s="111"/>
      <c r="F75" s="102"/>
      <c r="G75" s="102"/>
    </row>
    <row r="76" spans="1:7" ht="34" customHeight="1" x14ac:dyDescent="0.2">
      <c r="A76" s="28">
        <v>9</v>
      </c>
      <c r="B76" s="109" t="s">
        <v>144</v>
      </c>
      <c r="C76" s="110"/>
      <c r="D76" s="110"/>
      <c r="E76" s="111"/>
      <c r="F76" s="103"/>
      <c r="G76" s="103"/>
    </row>
    <row r="77" spans="1:7" ht="34" x14ac:dyDescent="0.2">
      <c r="A77" s="29" t="s">
        <v>32</v>
      </c>
      <c r="B77" s="7" t="s">
        <v>33</v>
      </c>
      <c r="C77" s="4">
        <f>C59*0.5</f>
        <v>7.5</v>
      </c>
      <c r="D77" s="73"/>
      <c r="E77" s="83" t="str">
        <f>IF(D77="AA",1*C77,IF(D77="A",0.9*C77,IF(D77="BB",0.8*C77,IF(D77="B",0.7*C77,IF(D77="CC",0.6*C77,IF(D77="C",0.5*C77,IF(D77="D",0.3*C77,IF(D77="E",0*C77,"Belum Diisi"))))))))</f>
        <v>Belum Diisi</v>
      </c>
      <c r="F77" s="126"/>
      <c r="G77" s="126"/>
    </row>
    <row r="78" spans="1:7" ht="16" x14ac:dyDescent="0.2">
      <c r="A78" s="28">
        <v>1</v>
      </c>
      <c r="B78" s="104" t="s">
        <v>151</v>
      </c>
      <c r="C78" s="104"/>
      <c r="D78" s="104"/>
      <c r="E78" s="105"/>
      <c r="F78" s="101"/>
      <c r="G78" s="101"/>
    </row>
    <row r="79" spans="1:7" ht="16" x14ac:dyDescent="0.2">
      <c r="A79" s="28">
        <v>2</v>
      </c>
      <c r="B79" s="104" t="s">
        <v>152</v>
      </c>
      <c r="C79" s="104"/>
      <c r="D79" s="104"/>
      <c r="E79" s="105"/>
      <c r="F79" s="102"/>
      <c r="G79" s="102"/>
    </row>
    <row r="80" spans="1:7" ht="34" customHeight="1" x14ac:dyDescent="0.2">
      <c r="A80" s="28">
        <v>3</v>
      </c>
      <c r="B80" s="104" t="s">
        <v>147</v>
      </c>
      <c r="C80" s="106"/>
      <c r="D80" s="106"/>
      <c r="E80" s="107"/>
      <c r="F80" s="102"/>
      <c r="G80" s="102"/>
    </row>
    <row r="81" spans="1:7" ht="34" customHeight="1" x14ac:dyDescent="0.2">
      <c r="A81" s="28">
        <v>4</v>
      </c>
      <c r="B81" s="104" t="s">
        <v>150</v>
      </c>
      <c r="C81" s="106"/>
      <c r="D81" s="106"/>
      <c r="E81" s="107"/>
      <c r="F81" s="102"/>
      <c r="G81" s="102"/>
    </row>
    <row r="82" spans="1:7" ht="16" x14ac:dyDescent="0.2">
      <c r="A82" s="28">
        <v>5</v>
      </c>
      <c r="B82" s="104" t="s">
        <v>146</v>
      </c>
      <c r="C82" s="104"/>
      <c r="D82" s="104"/>
      <c r="E82" s="105"/>
      <c r="F82" s="102"/>
      <c r="G82" s="102"/>
    </row>
    <row r="83" spans="1:7" ht="34" customHeight="1" x14ac:dyDescent="0.2">
      <c r="A83" s="28">
        <v>6</v>
      </c>
      <c r="B83" s="104" t="s">
        <v>145</v>
      </c>
      <c r="C83" s="106"/>
      <c r="D83" s="106"/>
      <c r="E83" s="107"/>
      <c r="F83" s="102"/>
      <c r="G83" s="102"/>
    </row>
    <row r="84" spans="1:7" ht="16" x14ac:dyDescent="0.2">
      <c r="A84" s="28">
        <v>7</v>
      </c>
      <c r="B84" s="104" t="s">
        <v>148</v>
      </c>
      <c r="C84" s="104"/>
      <c r="D84" s="104"/>
      <c r="E84" s="105"/>
      <c r="F84" s="103"/>
      <c r="G84" s="103"/>
    </row>
    <row r="85" spans="1:7" ht="17" x14ac:dyDescent="0.2">
      <c r="A85" s="38">
        <v>4</v>
      </c>
      <c r="B85" s="68" t="s">
        <v>34</v>
      </c>
      <c r="C85" s="40">
        <v>25</v>
      </c>
      <c r="D85" s="41"/>
      <c r="E85" s="82">
        <f>SUM(E86,E90,E96)</f>
        <v>0</v>
      </c>
      <c r="F85" s="125"/>
      <c r="G85" s="125"/>
    </row>
    <row r="86" spans="1:7" ht="17" x14ac:dyDescent="0.2">
      <c r="A86" s="29" t="s">
        <v>35</v>
      </c>
      <c r="B86" s="7" t="s">
        <v>206</v>
      </c>
      <c r="C86" s="69">
        <f>C85*0.2</f>
        <v>5</v>
      </c>
      <c r="D86" s="73"/>
      <c r="E86" s="83" t="str">
        <f>IF(D86="AA",1*C86,IF(D86="A",0.9*C86,IF(D86="BB",0.8*C86,IF(D86="B",0.7*C86,IF(D86="CC",0.6*C86,IF(D86="C",0.5*C86,IF(D86="D",0.3*C86,IF(D86="E",0*C86,"Belum Diisi"))))))))</f>
        <v>Belum Diisi</v>
      </c>
      <c r="F86" s="126"/>
      <c r="G86" s="126"/>
    </row>
    <row r="87" spans="1:7" ht="16" x14ac:dyDescent="0.2">
      <c r="A87" s="28">
        <v>1</v>
      </c>
      <c r="B87" s="104" t="s">
        <v>156</v>
      </c>
      <c r="C87" s="104"/>
      <c r="D87" s="104"/>
      <c r="E87" s="105"/>
      <c r="F87" s="101"/>
      <c r="G87" s="101"/>
    </row>
    <row r="88" spans="1:7" ht="16" x14ac:dyDescent="0.2">
      <c r="A88" s="28">
        <v>2</v>
      </c>
      <c r="B88" s="104" t="s">
        <v>40</v>
      </c>
      <c r="C88" s="104"/>
      <c r="D88" s="104"/>
      <c r="E88" s="105"/>
      <c r="F88" s="102"/>
      <c r="G88" s="102"/>
    </row>
    <row r="89" spans="1:7" ht="16" x14ac:dyDescent="0.2">
      <c r="A89" s="28">
        <v>3</v>
      </c>
      <c r="B89" s="104" t="s">
        <v>199</v>
      </c>
      <c r="C89" s="104"/>
      <c r="D89" s="104"/>
      <c r="E89" s="105"/>
      <c r="F89" s="103"/>
      <c r="G89" s="103"/>
    </row>
    <row r="90" spans="1:7" ht="34" x14ac:dyDescent="0.2">
      <c r="A90" s="29" t="s">
        <v>37</v>
      </c>
      <c r="B90" s="7" t="s">
        <v>36</v>
      </c>
      <c r="C90" s="4">
        <f>C85*0.3</f>
        <v>7.5</v>
      </c>
      <c r="D90" s="73"/>
      <c r="E90" s="83" t="str">
        <f>IF(D90="AA",1*C90,IF(D90="A",0.9*C90,IF(D90="BB",0.8*C90,IF(D90="B",0.7*C90,IF(D90="CC",0.6*C90,IF(D90="C",0.5*C90,IF(D90="D",0.3*C90,IF(D90="E",0*C90,"Belum Diisi"))))))))</f>
        <v>Belum Diisi</v>
      </c>
      <c r="F90" s="126"/>
      <c r="G90" s="126"/>
    </row>
    <row r="91" spans="1:7" ht="16" x14ac:dyDescent="0.2">
      <c r="A91" s="28">
        <v>1</v>
      </c>
      <c r="B91" s="108" t="s">
        <v>155</v>
      </c>
      <c r="C91" s="108"/>
      <c r="D91" s="108"/>
      <c r="E91" s="109"/>
      <c r="F91" s="101"/>
      <c r="G91" s="101"/>
    </row>
    <row r="92" spans="1:7" ht="16" x14ac:dyDescent="0.2">
      <c r="A92" s="28">
        <v>2</v>
      </c>
      <c r="B92" s="104" t="s">
        <v>154</v>
      </c>
      <c r="C92" s="104"/>
      <c r="D92" s="104"/>
      <c r="E92" s="105"/>
      <c r="F92" s="102"/>
      <c r="G92" s="102"/>
    </row>
    <row r="93" spans="1:7" ht="16" x14ac:dyDescent="0.2">
      <c r="A93" s="28">
        <v>3</v>
      </c>
      <c r="B93" s="108" t="s">
        <v>42</v>
      </c>
      <c r="C93" s="108"/>
      <c r="D93" s="108"/>
      <c r="E93" s="109"/>
      <c r="F93" s="102"/>
      <c r="G93" s="102"/>
    </row>
    <row r="94" spans="1:7" ht="16" x14ac:dyDescent="0.2">
      <c r="A94" s="28">
        <v>4</v>
      </c>
      <c r="B94" s="104" t="s">
        <v>40</v>
      </c>
      <c r="C94" s="104"/>
      <c r="D94" s="104"/>
      <c r="E94" s="105"/>
      <c r="F94" s="102"/>
      <c r="G94" s="102"/>
    </row>
    <row r="95" spans="1:7" ht="16" x14ac:dyDescent="0.2">
      <c r="A95" s="28">
        <v>5</v>
      </c>
      <c r="B95" s="104" t="s">
        <v>198</v>
      </c>
      <c r="C95" s="104"/>
      <c r="D95" s="104"/>
      <c r="E95" s="105"/>
      <c r="F95" s="103"/>
      <c r="G95" s="103"/>
    </row>
    <row r="96" spans="1:7" ht="51" x14ac:dyDescent="0.2">
      <c r="A96" s="29" t="s">
        <v>38</v>
      </c>
      <c r="B96" s="7" t="s">
        <v>153</v>
      </c>
      <c r="C96" s="4">
        <f>C85*0.5</f>
        <v>12.5</v>
      </c>
      <c r="D96" s="73"/>
      <c r="E96" s="83" t="str">
        <f>IF(D96="AA",1*C96,IF(D96="A",0.9*C96,IF(D96="BB",0.8*C96,IF(D96="B",0.7*C96,IF(D96="CC",0.6*C96,IF(D96="C",0.5*C96,IF(D96="D",0.3*C96,IF(D96="E",0*C96,"Belum Diisi"))))))))</f>
        <v>Belum Diisi</v>
      </c>
      <c r="F96" s="126"/>
      <c r="G96" s="126"/>
    </row>
    <row r="97" spans="1:7" ht="16" x14ac:dyDescent="0.2">
      <c r="A97" s="28">
        <v>1</v>
      </c>
      <c r="B97" s="104" t="s">
        <v>157</v>
      </c>
      <c r="C97" s="104"/>
      <c r="D97" s="104"/>
      <c r="E97" s="105"/>
      <c r="F97" s="101"/>
      <c r="G97" s="101"/>
    </row>
    <row r="98" spans="1:7" ht="36" customHeight="1" x14ac:dyDescent="0.2">
      <c r="A98" s="28">
        <v>2</v>
      </c>
      <c r="B98" s="104" t="s">
        <v>159</v>
      </c>
      <c r="C98" s="104"/>
      <c r="D98" s="104"/>
      <c r="E98" s="105"/>
      <c r="F98" s="102"/>
      <c r="G98" s="102"/>
    </row>
    <row r="99" spans="1:7" ht="34" customHeight="1" x14ac:dyDescent="0.2">
      <c r="A99" s="28">
        <v>3</v>
      </c>
      <c r="B99" s="104" t="s">
        <v>43</v>
      </c>
      <c r="C99" s="104"/>
      <c r="D99" s="104"/>
      <c r="E99" s="105"/>
      <c r="F99" s="102"/>
      <c r="G99" s="102"/>
    </row>
    <row r="100" spans="1:7" ht="34" customHeight="1" x14ac:dyDescent="0.2">
      <c r="A100" s="28">
        <v>4</v>
      </c>
      <c r="B100" s="104" t="s">
        <v>41</v>
      </c>
      <c r="C100" s="106"/>
      <c r="D100" s="106"/>
      <c r="E100" s="107"/>
      <c r="F100" s="102"/>
      <c r="G100" s="102"/>
    </row>
    <row r="101" spans="1:7" ht="36" customHeight="1" x14ac:dyDescent="0.2">
      <c r="A101" s="27">
        <v>5</v>
      </c>
      <c r="B101" s="106" t="s">
        <v>158</v>
      </c>
      <c r="C101" s="106"/>
      <c r="D101" s="106"/>
      <c r="E101" s="107"/>
      <c r="F101" s="103"/>
      <c r="G101" s="103"/>
    </row>
    <row r="102" spans="1:7" x14ac:dyDescent="0.2">
      <c r="A102" s="74"/>
      <c r="B102" s="71"/>
      <c r="C102" s="71"/>
      <c r="D102" s="75"/>
      <c r="E102" s="75"/>
      <c r="F102" s="127"/>
      <c r="G102" s="128"/>
    </row>
  </sheetData>
  <sheetProtection formatColumns="0" formatRows="0"/>
  <mergeCells count="113">
    <mergeCell ref="A1:A2"/>
    <mergeCell ref="B1:B2"/>
    <mergeCell ref="C1:C2"/>
    <mergeCell ref="D1:E1"/>
    <mergeCell ref="F1:F2"/>
    <mergeCell ref="G1:G2"/>
    <mergeCell ref="A5:E5"/>
    <mergeCell ref="F5:F11"/>
    <mergeCell ref="G5:G11"/>
    <mergeCell ref="B6:E6"/>
    <mergeCell ref="B7:E7"/>
    <mergeCell ref="B8:E8"/>
    <mergeCell ref="B9:E9"/>
    <mergeCell ref="B10:E10"/>
    <mergeCell ref="B11:E11"/>
    <mergeCell ref="B21:E21"/>
    <mergeCell ref="B22:E22"/>
    <mergeCell ref="B23:E23"/>
    <mergeCell ref="B24:E24"/>
    <mergeCell ref="A26:E26"/>
    <mergeCell ref="F26:F34"/>
    <mergeCell ref="A13:E13"/>
    <mergeCell ref="F13:F24"/>
    <mergeCell ref="G13:G24"/>
    <mergeCell ref="B14:E14"/>
    <mergeCell ref="B15:E15"/>
    <mergeCell ref="B16:E16"/>
    <mergeCell ref="B17:E17"/>
    <mergeCell ref="B18:E18"/>
    <mergeCell ref="B19:E19"/>
    <mergeCell ref="B20:E20"/>
    <mergeCell ref="G26:G34"/>
    <mergeCell ref="B27:E27"/>
    <mergeCell ref="B28:E28"/>
    <mergeCell ref="B29:E29"/>
    <mergeCell ref="B30:E30"/>
    <mergeCell ref="B31:E31"/>
    <mergeCell ref="B32:E32"/>
    <mergeCell ref="B33:E33"/>
    <mergeCell ref="B34:E34"/>
    <mergeCell ref="B44:E44"/>
    <mergeCell ref="B45:E45"/>
    <mergeCell ref="B46:E46"/>
    <mergeCell ref="B47:E47"/>
    <mergeCell ref="B49:E49"/>
    <mergeCell ref="F49:F58"/>
    <mergeCell ref="B37:E37"/>
    <mergeCell ref="F37:F39"/>
    <mergeCell ref="G37:G39"/>
    <mergeCell ref="B38:E38"/>
    <mergeCell ref="B39:E39"/>
    <mergeCell ref="B41:E41"/>
    <mergeCell ref="F41:F47"/>
    <mergeCell ref="G41:G47"/>
    <mergeCell ref="B42:E42"/>
    <mergeCell ref="B43:E43"/>
    <mergeCell ref="B61:E61"/>
    <mergeCell ref="F61:F66"/>
    <mergeCell ref="G61:G66"/>
    <mergeCell ref="B62:E62"/>
    <mergeCell ref="B63:E63"/>
    <mergeCell ref="B64:E64"/>
    <mergeCell ref="B65:E65"/>
    <mergeCell ref="B66:E66"/>
    <mergeCell ref="G49:G58"/>
    <mergeCell ref="B50:E50"/>
    <mergeCell ref="B51:E51"/>
    <mergeCell ref="B52:E52"/>
    <mergeCell ref="B53:E53"/>
    <mergeCell ref="B54:E54"/>
    <mergeCell ref="B55:E55"/>
    <mergeCell ref="B56:E56"/>
    <mergeCell ref="B57:E57"/>
    <mergeCell ref="B58:E58"/>
    <mergeCell ref="B68:E68"/>
    <mergeCell ref="F68:F76"/>
    <mergeCell ref="G68:G76"/>
    <mergeCell ref="B69:E69"/>
    <mergeCell ref="B70:E70"/>
    <mergeCell ref="B71:E71"/>
    <mergeCell ref="B72:E72"/>
    <mergeCell ref="B73:E73"/>
    <mergeCell ref="B74:E74"/>
    <mergeCell ref="B75:E75"/>
    <mergeCell ref="B76:E76"/>
    <mergeCell ref="B78:E78"/>
    <mergeCell ref="F78:F84"/>
    <mergeCell ref="G78:G84"/>
    <mergeCell ref="B79:E79"/>
    <mergeCell ref="B80:E80"/>
    <mergeCell ref="B81:E81"/>
    <mergeCell ref="B82:E82"/>
    <mergeCell ref="B83:E83"/>
    <mergeCell ref="B84:E84"/>
    <mergeCell ref="B87:E87"/>
    <mergeCell ref="F87:F89"/>
    <mergeCell ref="G87:G89"/>
    <mergeCell ref="B88:E88"/>
    <mergeCell ref="B89:E89"/>
    <mergeCell ref="B91:E91"/>
    <mergeCell ref="F91:F95"/>
    <mergeCell ref="G91:G95"/>
    <mergeCell ref="B92:E92"/>
    <mergeCell ref="B93:E93"/>
    <mergeCell ref="B94:E94"/>
    <mergeCell ref="B95:E95"/>
    <mergeCell ref="B97:E97"/>
    <mergeCell ref="F97:F101"/>
    <mergeCell ref="G97:G101"/>
    <mergeCell ref="B98:E98"/>
    <mergeCell ref="B99:E99"/>
    <mergeCell ref="B100:E100"/>
    <mergeCell ref="B101:E101"/>
  </mergeCells>
  <dataValidations count="2">
    <dataValidation type="list" allowBlank="1" showInputMessage="1" showErrorMessage="1" sqref="D4 D12 D67 D48 D25 D36 D40 D77 D60 D90 D96 D86" xr:uid="{453B0DB9-4F2F-954D-AB83-F9952DADB2B9}">
      <formula1>"AA,A,BB,B,CC,C,D,E"</formula1>
    </dataValidation>
    <dataValidation type="list" allowBlank="1" showInputMessage="1" showErrorMessage="1" sqref="D87" xr:uid="{2C21D1EA-950A-E345-9122-71D53E460061}">
      <formula1>"CC,C,D"</formula1>
    </dataValidation>
  </dataValidation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2B05B-DB78-E54F-8FBB-72D40591703F}">
  <sheetPr codeName="Sheet13"/>
  <dimension ref="A1:W102"/>
  <sheetViews>
    <sheetView showGridLines="0" zoomScale="112" zoomScaleNormal="70" workbookViewId="0">
      <pane ySplit="2" topLeftCell="A3" activePane="bottomLeft" state="frozen"/>
      <selection activeCell="B1" sqref="B1"/>
      <selection pane="bottomLeft" activeCell="F1" sqref="F1:G1048576"/>
    </sheetView>
  </sheetViews>
  <sheetFormatPr baseColWidth="10" defaultColWidth="8.83203125" defaultRowHeight="15" x14ac:dyDescent="0.2"/>
  <cols>
    <col min="1" max="1" width="4" style="2" bestFit="1" customWidth="1"/>
    <col min="2" max="2" width="70" style="2" customWidth="1"/>
    <col min="3" max="3" width="6.83203125" style="2" bestFit="1" customWidth="1"/>
    <col min="4" max="5" width="9.6640625" style="1" bestFit="1" customWidth="1"/>
    <col min="6" max="7" width="63.83203125" style="129" customWidth="1"/>
    <col min="8" max="8" width="6.6640625" bestFit="1" customWidth="1"/>
    <col min="9" max="9" width="9.6640625" bestFit="1" customWidth="1"/>
    <col min="10" max="10" width="6.6640625" bestFit="1" customWidth="1"/>
    <col min="11" max="11" width="9.6640625" bestFit="1" customWidth="1"/>
    <col min="12" max="12" width="6.6640625" bestFit="1" customWidth="1"/>
    <col min="13" max="13" width="9.6640625" bestFit="1" customWidth="1"/>
    <col min="14" max="14" width="6.6640625" bestFit="1" customWidth="1"/>
    <col min="15" max="15" width="9.6640625" bestFit="1" customWidth="1"/>
    <col min="16" max="16" width="6.6640625" bestFit="1" customWidth="1"/>
    <col min="17" max="17" width="9.6640625" bestFit="1" customWidth="1"/>
    <col min="18" max="18" width="6.6640625" bestFit="1" customWidth="1"/>
    <col min="19" max="19" width="9.6640625" bestFit="1" customWidth="1"/>
    <col min="20" max="20" width="6.6640625" bestFit="1" customWidth="1"/>
    <col min="21" max="21" width="9.6640625" bestFit="1" customWidth="1"/>
    <col min="22" max="22" width="6.6640625" bestFit="1" customWidth="1"/>
    <col min="23" max="23" width="9.6640625" bestFit="1" customWidth="1"/>
  </cols>
  <sheetData>
    <row r="1" spans="1:23" ht="16" customHeight="1" x14ac:dyDescent="0.2">
      <c r="A1" s="96" t="s">
        <v>0</v>
      </c>
      <c r="B1" s="96" t="s">
        <v>1</v>
      </c>
      <c r="C1" s="96" t="s">
        <v>18</v>
      </c>
      <c r="D1" s="96" t="s">
        <v>212</v>
      </c>
      <c r="E1" s="99"/>
      <c r="F1" s="130" t="s">
        <v>49</v>
      </c>
      <c r="G1" s="130" t="s">
        <v>128</v>
      </c>
    </row>
    <row r="2" spans="1:23" s="5" customFormat="1" ht="17" customHeight="1" x14ac:dyDescent="0.2">
      <c r="A2" s="96"/>
      <c r="B2" s="96"/>
      <c r="C2" s="96"/>
      <c r="D2" s="31" t="s">
        <v>39</v>
      </c>
      <c r="E2" s="66" t="s">
        <v>4</v>
      </c>
      <c r="F2" s="131"/>
      <c r="G2" s="131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</row>
    <row r="3" spans="1:23" ht="17" x14ac:dyDescent="0.2">
      <c r="A3" s="72">
        <v>1</v>
      </c>
      <c r="B3" s="70" t="s">
        <v>2</v>
      </c>
      <c r="C3" s="40">
        <v>30</v>
      </c>
      <c r="D3" s="41"/>
      <c r="E3" s="82">
        <f>SUM(E4,E12,E25)</f>
        <v>0</v>
      </c>
      <c r="F3" s="125"/>
      <c r="G3" s="125"/>
    </row>
    <row r="4" spans="1:23" ht="17" x14ac:dyDescent="0.2">
      <c r="A4" s="29" t="s">
        <v>3</v>
      </c>
      <c r="B4" s="7" t="s">
        <v>160</v>
      </c>
      <c r="C4" s="69">
        <f>C3*0.2</f>
        <v>6</v>
      </c>
      <c r="D4" s="73"/>
      <c r="E4" s="83" t="str">
        <f>IF(D4="AA",1*C4,IF(D4="A",0.9*C4,IF(D4="BB",0.8*C4,IF(D4="B",0.7*C4,IF(D4="CC",0.6*C4,IF(D4="C",0.5*C4,IF(D4="D",0.3*C4,IF(D4="E",0*C4,"Belum Diisi"))))))))</f>
        <v>Belum Diisi</v>
      </c>
      <c r="F4" s="126"/>
      <c r="G4" s="126"/>
    </row>
    <row r="5" spans="1:23" ht="16" x14ac:dyDescent="0.2">
      <c r="A5" s="105" t="s">
        <v>119</v>
      </c>
      <c r="B5" s="112"/>
      <c r="C5" s="112"/>
      <c r="D5" s="112"/>
      <c r="E5" s="112"/>
      <c r="F5" s="101"/>
      <c r="G5" s="101"/>
    </row>
    <row r="6" spans="1:23" ht="16" x14ac:dyDescent="0.2">
      <c r="A6" s="27">
        <v>1</v>
      </c>
      <c r="B6" s="104" t="s">
        <v>166</v>
      </c>
      <c r="C6" s="104"/>
      <c r="D6" s="104"/>
      <c r="E6" s="105"/>
      <c r="F6" s="102"/>
      <c r="G6" s="102"/>
    </row>
    <row r="7" spans="1:23" ht="16" x14ac:dyDescent="0.2">
      <c r="A7" s="27">
        <v>2</v>
      </c>
      <c r="B7" s="104" t="s">
        <v>161</v>
      </c>
      <c r="C7" s="104"/>
      <c r="D7" s="104"/>
      <c r="E7" s="105"/>
      <c r="F7" s="102"/>
      <c r="G7" s="102"/>
    </row>
    <row r="8" spans="1:23" ht="16" x14ac:dyDescent="0.2">
      <c r="A8" s="27">
        <v>3</v>
      </c>
      <c r="B8" s="104" t="s">
        <v>162</v>
      </c>
      <c r="C8" s="104"/>
      <c r="D8" s="104"/>
      <c r="E8" s="105"/>
      <c r="F8" s="102"/>
      <c r="G8" s="102"/>
    </row>
    <row r="9" spans="1:23" ht="16" x14ac:dyDescent="0.2">
      <c r="A9" s="27">
        <v>4</v>
      </c>
      <c r="B9" s="104" t="s">
        <v>163</v>
      </c>
      <c r="C9" s="104"/>
      <c r="D9" s="104"/>
      <c r="E9" s="105"/>
      <c r="F9" s="102"/>
      <c r="G9" s="102"/>
    </row>
    <row r="10" spans="1:23" ht="16" x14ac:dyDescent="0.2">
      <c r="A10" s="27">
        <v>5</v>
      </c>
      <c r="B10" s="104" t="s">
        <v>164</v>
      </c>
      <c r="C10" s="104"/>
      <c r="D10" s="104"/>
      <c r="E10" s="105"/>
      <c r="F10" s="102"/>
      <c r="G10" s="102"/>
    </row>
    <row r="11" spans="1:23" ht="16" x14ac:dyDescent="0.2">
      <c r="A11" s="27">
        <v>6</v>
      </c>
      <c r="B11" s="104" t="s">
        <v>165</v>
      </c>
      <c r="C11" s="104"/>
      <c r="D11" s="104"/>
      <c r="E11" s="105"/>
      <c r="F11" s="103"/>
      <c r="G11" s="103"/>
    </row>
    <row r="12" spans="1:23" ht="68" x14ac:dyDescent="0.2">
      <c r="A12" s="29" t="s">
        <v>19</v>
      </c>
      <c r="B12" s="7" t="s">
        <v>172</v>
      </c>
      <c r="C12" s="4">
        <f>C3*0.3</f>
        <v>9</v>
      </c>
      <c r="D12" s="73"/>
      <c r="E12" s="83" t="str">
        <f>IF(D12="AA",1*C12,IF(D12="A",0.9*C12,IF(D12="BB",0.8*C12,IF(D12="B",0.7*C12,IF(D12="CC",0.6*C12,IF(D12="C",0.5*C12,IF(D12="D",0.3*C12,IF(D12="E",0*C12,"Belum Diisi"))))))))</f>
        <v>Belum Diisi</v>
      </c>
      <c r="F12" s="126"/>
      <c r="G12" s="126"/>
    </row>
    <row r="13" spans="1:23" ht="16" x14ac:dyDescent="0.2">
      <c r="A13" s="105" t="s">
        <v>119</v>
      </c>
      <c r="B13" s="112"/>
      <c r="C13" s="112"/>
      <c r="D13" s="112"/>
      <c r="E13" s="112"/>
      <c r="F13" s="101"/>
      <c r="G13" s="101"/>
    </row>
    <row r="14" spans="1:23" ht="16" x14ac:dyDescent="0.2">
      <c r="A14" s="27">
        <v>1</v>
      </c>
      <c r="B14" s="104" t="s">
        <v>167</v>
      </c>
      <c r="C14" s="104"/>
      <c r="D14" s="104"/>
      <c r="E14" s="105"/>
      <c r="F14" s="102"/>
      <c r="G14" s="102"/>
    </row>
    <row r="15" spans="1:23" ht="16" x14ac:dyDescent="0.2">
      <c r="A15" s="27">
        <v>2</v>
      </c>
      <c r="B15" s="104" t="s">
        <v>168</v>
      </c>
      <c r="C15" s="104"/>
      <c r="D15" s="104"/>
      <c r="E15" s="105"/>
      <c r="F15" s="102"/>
      <c r="G15" s="102"/>
    </row>
    <row r="16" spans="1:23" ht="33" customHeight="1" x14ac:dyDescent="0.2">
      <c r="A16" s="27">
        <v>3</v>
      </c>
      <c r="B16" s="104" t="s">
        <v>169</v>
      </c>
      <c r="C16" s="104"/>
      <c r="D16" s="104"/>
      <c r="E16" s="105"/>
      <c r="F16" s="102"/>
      <c r="G16" s="102"/>
    </row>
    <row r="17" spans="1:7" ht="35" customHeight="1" x14ac:dyDescent="0.2">
      <c r="A17" s="27">
        <v>4</v>
      </c>
      <c r="B17" s="104" t="s">
        <v>12</v>
      </c>
      <c r="C17" s="104"/>
      <c r="D17" s="104"/>
      <c r="E17" s="105"/>
      <c r="F17" s="102"/>
      <c r="G17" s="102"/>
    </row>
    <row r="18" spans="1:7" ht="16" x14ac:dyDescent="0.2">
      <c r="A18" s="27">
        <v>6</v>
      </c>
      <c r="B18" s="104" t="s">
        <v>170</v>
      </c>
      <c r="C18" s="104"/>
      <c r="D18" s="104"/>
      <c r="E18" s="105"/>
      <c r="F18" s="102"/>
      <c r="G18" s="102"/>
    </row>
    <row r="19" spans="1:7" ht="34" customHeight="1" x14ac:dyDescent="0.2">
      <c r="A19" s="27">
        <v>5</v>
      </c>
      <c r="B19" s="104" t="s">
        <v>173</v>
      </c>
      <c r="C19" s="104"/>
      <c r="D19" s="104"/>
      <c r="E19" s="105"/>
      <c r="F19" s="102"/>
      <c r="G19" s="102"/>
    </row>
    <row r="20" spans="1:7" ht="16" x14ac:dyDescent="0.2">
      <c r="A20" s="27">
        <v>7</v>
      </c>
      <c r="B20" s="104" t="s">
        <v>13</v>
      </c>
      <c r="C20" s="104"/>
      <c r="D20" s="104"/>
      <c r="E20" s="105"/>
      <c r="F20" s="102"/>
      <c r="G20" s="102"/>
    </row>
    <row r="21" spans="1:7" ht="34" customHeight="1" x14ac:dyDescent="0.2">
      <c r="A21" s="27">
        <v>8</v>
      </c>
      <c r="B21" s="104" t="s">
        <v>174</v>
      </c>
      <c r="C21" s="104"/>
      <c r="D21" s="104"/>
      <c r="E21" s="105"/>
      <c r="F21" s="102"/>
      <c r="G21" s="102"/>
    </row>
    <row r="22" spans="1:7" ht="33" customHeight="1" x14ac:dyDescent="0.2">
      <c r="A22" s="27">
        <v>9</v>
      </c>
      <c r="B22" s="104" t="s">
        <v>175</v>
      </c>
      <c r="C22" s="104"/>
      <c r="D22" s="104"/>
      <c r="E22" s="105"/>
      <c r="F22" s="102"/>
      <c r="G22" s="102"/>
    </row>
    <row r="23" spans="1:7" ht="16" x14ac:dyDescent="0.2">
      <c r="A23" s="27">
        <v>10</v>
      </c>
      <c r="B23" s="104" t="s">
        <v>201</v>
      </c>
      <c r="C23" s="104"/>
      <c r="D23" s="104"/>
      <c r="E23" s="105"/>
      <c r="F23" s="102"/>
      <c r="G23" s="102"/>
    </row>
    <row r="24" spans="1:7" ht="16" x14ac:dyDescent="0.2">
      <c r="A24" s="27">
        <v>11</v>
      </c>
      <c r="B24" s="104" t="s">
        <v>200</v>
      </c>
      <c r="C24" s="104"/>
      <c r="D24" s="104"/>
      <c r="E24" s="105"/>
      <c r="F24" s="103"/>
      <c r="G24" s="103"/>
    </row>
    <row r="25" spans="1:7" ht="34" x14ac:dyDescent="0.2">
      <c r="A25" s="29" t="s">
        <v>20</v>
      </c>
      <c r="B25" s="7" t="s">
        <v>171</v>
      </c>
      <c r="C25" s="4">
        <f>C3*0.5</f>
        <v>15</v>
      </c>
      <c r="D25" s="73"/>
      <c r="E25" s="83" t="str">
        <f>IF(D25="AA",1*C25,IF(D25="A",0.9*C25,IF(D25="BB",0.8*C25,IF(D25="B",0.7*C25,IF(D25="CC",0.6*C25,IF(D25="C",0.5*C25,IF(D25="D",0.3*C25,IF(D25="E",0*C25,"Belum Diisi"))))))))</f>
        <v>Belum Diisi</v>
      </c>
      <c r="F25" s="126"/>
      <c r="G25" s="126"/>
    </row>
    <row r="26" spans="1:7" ht="16" x14ac:dyDescent="0.2">
      <c r="A26" s="105" t="s">
        <v>119</v>
      </c>
      <c r="B26" s="112"/>
      <c r="C26" s="112"/>
      <c r="D26" s="112"/>
      <c r="E26" s="112"/>
      <c r="F26" s="101"/>
      <c r="G26" s="101"/>
    </row>
    <row r="27" spans="1:7" ht="16" x14ac:dyDescent="0.2">
      <c r="A27" s="28">
        <v>1</v>
      </c>
      <c r="B27" s="104" t="s">
        <v>127</v>
      </c>
      <c r="C27" s="104"/>
      <c r="D27" s="104"/>
      <c r="E27" s="105"/>
      <c r="F27" s="102"/>
      <c r="G27" s="102"/>
    </row>
    <row r="28" spans="1:7" ht="16" x14ac:dyDescent="0.2">
      <c r="A28" s="28">
        <v>2</v>
      </c>
      <c r="B28" s="104" t="s">
        <v>177</v>
      </c>
      <c r="C28" s="104"/>
      <c r="D28" s="104"/>
      <c r="E28" s="105"/>
      <c r="F28" s="102"/>
      <c r="G28" s="102"/>
    </row>
    <row r="29" spans="1:7" ht="33" customHeight="1" x14ac:dyDescent="0.2">
      <c r="A29" s="28">
        <v>3</v>
      </c>
      <c r="B29" s="104" t="s">
        <v>176</v>
      </c>
      <c r="C29" s="104"/>
      <c r="D29" s="104"/>
      <c r="E29" s="105"/>
      <c r="F29" s="102"/>
      <c r="G29" s="102"/>
    </row>
    <row r="30" spans="1:7" ht="16" x14ac:dyDescent="0.2">
      <c r="A30" s="28">
        <v>3</v>
      </c>
      <c r="B30" s="104" t="s">
        <v>178</v>
      </c>
      <c r="C30" s="104"/>
      <c r="D30" s="104"/>
      <c r="E30" s="105"/>
      <c r="F30" s="102"/>
      <c r="G30" s="102"/>
    </row>
    <row r="31" spans="1:7" ht="34" customHeight="1" x14ac:dyDescent="0.2">
      <c r="A31" s="28">
        <v>4</v>
      </c>
      <c r="B31" s="104" t="s">
        <v>180</v>
      </c>
      <c r="C31" s="104"/>
      <c r="D31" s="104"/>
      <c r="E31" s="105"/>
      <c r="F31" s="102"/>
      <c r="G31" s="102"/>
    </row>
    <row r="32" spans="1:7" ht="34" customHeight="1" x14ac:dyDescent="0.2">
      <c r="A32" s="28">
        <v>5</v>
      </c>
      <c r="B32" s="104" t="s">
        <v>179</v>
      </c>
      <c r="C32" s="104"/>
      <c r="D32" s="104"/>
      <c r="E32" s="105"/>
      <c r="F32" s="102"/>
      <c r="G32" s="102"/>
    </row>
    <row r="33" spans="1:7" ht="34" customHeight="1" x14ac:dyDescent="0.2">
      <c r="A33" s="28">
        <v>6</v>
      </c>
      <c r="B33" s="104" t="s">
        <v>202</v>
      </c>
      <c r="C33" s="106"/>
      <c r="D33" s="106"/>
      <c r="E33" s="107"/>
      <c r="F33" s="102"/>
      <c r="G33" s="102"/>
    </row>
    <row r="34" spans="1:7" ht="34" customHeight="1" x14ac:dyDescent="0.2">
      <c r="A34" s="28">
        <v>7</v>
      </c>
      <c r="B34" s="104" t="s">
        <v>203</v>
      </c>
      <c r="C34" s="106"/>
      <c r="D34" s="106"/>
      <c r="E34" s="107"/>
      <c r="F34" s="103"/>
      <c r="G34" s="103"/>
    </row>
    <row r="35" spans="1:7" ht="17" x14ac:dyDescent="0.2">
      <c r="A35" s="38">
        <v>2</v>
      </c>
      <c r="B35" s="68" t="s">
        <v>21</v>
      </c>
      <c r="C35" s="40">
        <v>30</v>
      </c>
      <c r="D35" s="41"/>
      <c r="E35" s="82">
        <f>SUM(E36,E40,E48)</f>
        <v>0</v>
      </c>
      <c r="F35" s="125"/>
      <c r="G35" s="125"/>
    </row>
    <row r="36" spans="1:7" ht="17" x14ac:dyDescent="0.2">
      <c r="A36" s="29" t="s">
        <v>22</v>
      </c>
      <c r="B36" s="7" t="s">
        <v>183</v>
      </c>
      <c r="C36" s="69">
        <f>C35*0.2</f>
        <v>6</v>
      </c>
      <c r="D36" s="73"/>
      <c r="E36" s="83" t="str">
        <f>IF(D36="AA",1*C36,IF(D36="A",0.9*C36,IF(D36="BB",0.8*C36,IF(D36="B",0.7*C36,IF(D36="CC",0.6*C36,IF(D36="C",0.5*C36,IF(D36="D",0.3*C36,IF(D36="E",0*C36,"Belum Diisi"))))))))</f>
        <v>Belum Diisi</v>
      </c>
      <c r="F36" s="126"/>
      <c r="G36" s="126"/>
    </row>
    <row r="37" spans="1:7" ht="16" x14ac:dyDescent="0.2">
      <c r="A37" s="28">
        <v>1</v>
      </c>
      <c r="B37" s="104" t="s">
        <v>181</v>
      </c>
      <c r="C37" s="104"/>
      <c r="D37" s="104"/>
      <c r="E37" s="105"/>
      <c r="F37" s="101"/>
      <c r="G37" s="101"/>
    </row>
    <row r="38" spans="1:7" ht="16" x14ac:dyDescent="0.2">
      <c r="A38" s="28">
        <v>2</v>
      </c>
      <c r="B38" s="104" t="s">
        <v>182</v>
      </c>
      <c r="C38" s="104"/>
      <c r="D38" s="104"/>
      <c r="E38" s="105"/>
      <c r="F38" s="102"/>
      <c r="G38" s="102"/>
    </row>
    <row r="39" spans="1:7" ht="16" x14ac:dyDescent="0.2">
      <c r="A39" s="28">
        <v>3</v>
      </c>
      <c r="B39" s="104" t="s">
        <v>23</v>
      </c>
      <c r="C39" s="104"/>
      <c r="D39" s="104"/>
      <c r="E39" s="105"/>
      <c r="F39" s="103"/>
      <c r="G39" s="103"/>
    </row>
    <row r="40" spans="1:7" ht="51" x14ac:dyDescent="0.2">
      <c r="A40" s="29" t="s">
        <v>24</v>
      </c>
      <c r="B40" s="7" t="s">
        <v>190</v>
      </c>
      <c r="C40" s="4">
        <f>C35*0.3</f>
        <v>9</v>
      </c>
      <c r="D40" s="73"/>
      <c r="E40" s="83" t="str">
        <f>IF(D40="AA",1*C40,IF(D40="A",0.9*C40,IF(D40="BB",0.8*C40,IF(D40="B",0.7*C40,IF(D40="CC",0.6*C40,IF(D40="C",0.5*C40,IF(D40="D",0.3*C40,IF(D40="E",0*C40,"Belum Diisi"))))))))</f>
        <v>Belum Diisi</v>
      </c>
      <c r="F40" s="126"/>
      <c r="G40" s="126"/>
    </row>
    <row r="41" spans="1:7" ht="16" x14ac:dyDescent="0.2">
      <c r="A41" s="67">
        <v>1</v>
      </c>
      <c r="B41" s="108" t="s">
        <v>185</v>
      </c>
      <c r="C41" s="108"/>
      <c r="D41" s="108"/>
      <c r="E41" s="109"/>
      <c r="F41" s="101"/>
      <c r="G41" s="101"/>
    </row>
    <row r="42" spans="1:7" ht="16" x14ac:dyDescent="0.2">
      <c r="A42" s="67">
        <v>2</v>
      </c>
      <c r="B42" s="108" t="s">
        <v>186</v>
      </c>
      <c r="C42" s="108"/>
      <c r="D42" s="108"/>
      <c r="E42" s="109"/>
      <c r="F42" s="102"/>
      <c r="G42" s="102"/>
    </row>
    <row r="43" spans="1:7" ht="16" x14ac:dyDescent="0.2">
      <c r="A43" s="67">
        <v>3</v>
      </c>
      <c r="B43" s="108" t="s">
        <v>187</v>
      </c>
      <c r="C43" s="108"/>
      <c r="D43" s="108"/>
      <c r="E43" s="109"/>
      <c r="F43" s="102"/>
      <c r="G43" s="102"/>
    </row>
    <row r="44" spans="1:7" ht="16" x14ac:dyDescent="0.2">
      <c r="A44" s="67">
        <v>4</v>
      </c>
      <c r="B44" s="104" t="s">
        <v>188</v>
      </c>
      <c r="C44" s="104"/>
      <c r="D44" s="104"/>
      <c r="E44" s="105"/>
      <c r="F44" s="102"/>
      <c r="G44" s="102"/>
    </row>
    <row r="45" spans="1:7" ht="34" customHeight="1" x14ac:dyDescent="0.2">
      <c r="A45" s="67">
        <v>5</v>
      </c>
      <c r="B45" s="108" t="s">
        <v>184</v>
      </c>
      <c r="C45" s="108"/>
      <c r="D45" s="108"/>
      <c r="E45" s="109"/>
      <c r="F45" s="102"/>
      <c r="G45" s="102"/>
    </row>
    <row r="46" spans="1:7" ht="16" x14ac:dyDescent="0.2">
      <c r="A46" s="67">
        <v>6</v>
      </c>
      <c r="B46" s="104" t="s">
        <v>191</v>
      </c>
      <c r="C46" s="104"/>
      <c r="D46" s="104"/>
      <c r="E46" s="105"/>
      <c r="F46" s="102"/>
      <c r="G46" s="102"/>
    </row>
    <row r="47" spans="1:7" ht="16" x14ac:dyDescent="0.2">
      <c r="A47" s="67">
        <v>7</v>
      </c>
      <c r="B47" s="104" t="s">
        <v>192</v>
      </c>
      <c r="C47" s="104"/>
      <c r="D47" s="104"/>
      <c r="E47" s="105"/>
      <c r="F47" s="103"/>
      <c r="G47" s="103"/>
    </row>
    <row r="48" spans="1:7" ht="51" x14ac:dyDescent="0.2">
      <c r="A48" s="29" t="s">
        <v>25</v>
      </c>
      <c r="B48" s="7" t="s">
        <v>189</v>
      </c>
      <c r="C48" s="4">
        <f>C35*0.5</f>
        <v>15</v>
      </c>
      <c r="D48" s="73"/>
      <c r="E48" s="83" t="str">
        <f>IF(D48="AA",1*C48,IF(D48="A",0.9*C48,IF(D48="BB",0.8*C48,IF(D48="B",0.7*C48,IF(D48="CC",0.6*C48,IF(D48="C",0.5*C48,IF(D48="D",0.3*C48,IF(D48="E",0*C48,"Belum Diisi"))))))))</f>
        <v>Belum Diisi</v>
      </c>
      <c r="F48" s="126"/>
      <c r="G48" s="126"/>
    </row>
    <row r="49" spans="1:7" ht="34" customHeight="1" x14ac:dyDescent="0.2">
      <c r="A49" s="28">
        <v>1</v>
      </c>
      <c r="B49" s="104" t="s">
        <v>26</v>
      </c>
      <c r="C49" s="104"/>
      <c r="D49" s="104"/>
      <c r="E49" s="105"/>
      <c r="F49" s="101"/>
      <c r="G49" s="101"/>
    </row>
    <row r="50" spans="1:7" ht="34" customHeight="1" x14ac:dyDescent="0.2">
      <c r="A50" s="28">
        <v>2</v>
      </c>
      <c r="B50" s="104" t="s">
        <v>27</v>
      </c>
      <c r="C50" s="104"/>
      <c r="D50" s="104"/>
      <c r="E50" s="105"/>
      <c r="F50" s="102"/>
      <c r="G50" s="102"/>
    </row>
    <row r="51" spans="1:7" ht="16" x14ac:dyDescent="0.2">
      <c r="A51" s="28">
        <v>3</v>
      </c>
      <c r="B51" s="108" t="s">
        <v>193</v>
      </c>
      <c r="C51" s="108"/>
      <c r="D51" s="108"/>
      <c r="E51" s="109"/>
      <c r="F51" s="102"/>
      <c r="G51" s="102"/>
    </row>
    <row r="52" spans="1:7" ht="16" x14ac:dyDescent="0.2">
      <c r="A52" s="28">
        <v>4</v>
      </c>
      <c r="B52" s="108" t="s">
        <v>195</v>
      </c>
      <c r="C52" s="108"/>
      <c r="D52" s="108"/>
      <c r="E52" s="109"/>
      <c r="F52" s="102"/>
      <c r="G52" s="102"/>
    </row>
    <row r="53" spans="1:7" ht="16" x14ac:dyDescent="0.2">
      <c r="A53" s="28">
        <v>5</v>
      </c>
      <c r="B53" s="108" t="s">
        <v>194</v>
      </c>
      <c r="C53" s="108"/>
      <c r="D53" s="108"/>
      <c r="E53" s="109"/>
      <c r="F53" s="102"/>
      <c r="G53" s="102"/>
    </row>
    <row r="54" spans="1:7" ht="16" x14ac:dyDescent="0.2">
      <c r="A54" s="28">
        <v>6</v>
      </c>
      <c r="B54" s="108" t="s">
        <v>196</v>
      </c>
      <c r="C54" s="108"/>
      <c r="D54" s="108"/>
      <c r="E54" s="109"/>
      <c r="F54" s="102"/>
      <c r="G54" s="102"/>
    </row>
    <row r="55" spans="1:7" ht="16" x14ac:dyDescent="0.2">
      <c r="A55" s="28">
        <v>7</v>
      </c>
      <c r="B55" s="108" t="s">
        <v>197</v>
      </c>
      <c r="C55" s="108"/>
      <c r="D55" s="108"/>
      <c r="E55" s="109"/>
      <c r="F55" s="102"/>
      <c r="G55" s="102"/>
    </row>
    <row r="56" spans="1:7" ht="17" customHeight="1" x14ac:dyDescent="0.2">
      <c r="A56" s="28">
        <v>8</v>
      </c>
      <c r="B56" s="104" t="s">
        <v>28</v>
      </c>
      <c r="C56" s="106"/>
      <c r="D56" s="106"/>
      <c r="E56" s="107"/>
      <c r="F56" s="102"/>
      <c r="G56" s="102"/>
    </row>
    <row r="57" spans="1:7" ht="17" customHeight="1" x14ac:dyDescent="0.2">
      <c r="A57" s="28">
        <v>9</v>
      </c>
      <c r="B57" s="104" t="s">
        <v>204</v>
      </c>
      <c r="C57" s="106"/>
      <c r="D57" s="106"/>
      <c r="E57" s="107"/>
      <c r="F57" s="102"/>
      <c r="G57" s="102"/>
    </row>
    <row r="58" spans="1:7" ht="17" customHeight="1" x14ac:dyDescent="0.2">
      <c r="A58" s="28">
        <v>10</v>
      </c>
      <c r="B58" s="104" t="s">
        <v>205</v>
      </c>
      <c r="C58" s="106"/>
      <c r="D58" s="106"/>
      <c r="E58" s="107"/>
      <c r="F58" s="103"/>
      <c r="G58" s="103"/>
    </row>
    <row r="59" spans="1:7" ht="17" x14ac:dyDescent="0.2">
      <c r="A59" s="38">
        <v>3</v>
      </c>
      <c r="B59" s="68" t="s">
        <v>29</v>
      </c>
      <c r="C59" s="40">
        <v>15</v>
      </c>
      <c r="D59" s="41"/>
      <c r="E59" s="82">
        <f>SUM(E60,E67,E77)</f>
        <v>0</v>
      </c>
      <c r="F59" s="125"/>
      <c r="G59" s="125"/>
    </row>
    <row r="60" spans="1:7" ht="17" x14ac:dyDescent="0.2">
      <c r="A60" s="29" t="s">
        <v>30</v>
      </c>
      <c r="B60" s="7" t="s">
        <v>130</v>
      </c>
      <c r="C60" s="69">
        <f>C59*0.2</f>
        <v>3</v>
      </c>
      <c r="D60" s="73"/>
      <c r="E60" s="83" t="str">
        <f>IF(D60="AA",1*C60,IF(D60="A",0.9*C60,IF(D60="BB",0.8*C60,IF(D60="B",0.7*C60,IF(D60="CC",0.6*C60,IF(D60="C",0.5*C60,IF(D60="D",0.3*C60,IF(D60="E",0*C60,"Belum Diisi"))))))))</f>
        <v>Belum Diisi</v>
      </c>
      <c r="F60" s="126"/>
      <c r="G60" s="126"/>
    </row>
    <row r="61" spans="1:7" ht="16" x14ac:dyDescent="0.2">
      <c r="A61" s="28">
        <v>1</v>
      </c>
      <c r="B61" s="104" t="s">
        <v>133</v>
      </c>
      <c r="C61" s="104"/>
      <c r="D61" s="104"/>
      <c r="E61" s="105"/>
      <c r="F61" s="101"/>
      <c r="G61" s="101"/>
    </row>
    <row r="62" spans="1:7" ht="16" x14ac:dyDescent="0.2">
      <c r="A62" s="28">
        <v>2</v>
      </c>
      <c r="B62" s="104" t="s">
        <v>149</v>
      </c>
      <c r="C62" s="104"/>
      <c r="D62" s="104"/>
      <c r="E62" s="105"/>
      <c r="F62" s="102"/>
      <c r="G62" s="102"/>
    </row>
    <row r="63" spans="1:7" ht="16" x14ac:dyDescent="0.2">
      <c r="A63" s="28">
        <v>3</v>
      </c>
      <c r="B63" s="104" t="s">
        <v>134</v>
      </c>
      <c r="C63" s="104"/>
      <c r="D63" s="104"/>
      <c r="E63" s="105"/>
      <c r="F63" s="102"/>
      <c r="G63" s="102"/>
    </row>
    <row r="64" spans="1:7" ht="16" x14ac:dyDescent="0.2">
      <c r="A64" s="28">
        <v>4</v>
      </c>
      <c r="B64" s="104" t="s">
        <v>135</v>
      </c>
      <c r="C64" s="104"/>
      <c r="D64" s="104"/>
      <c r="E64" s="105"/>
      <c r="F64" s="102"/>
      <c r="G64" s="102"/>
    </row>
    <row r="65" spans="1:7" ht="16" x14ac:dyDescent="0.2">
      <c r="A65" s="28">
        <v>5</v>
      </c>
      <c r="B65" s="104" t="s">
        <v>136</v>
      </c>
      <c r="C65" s="104"/>
      <c r="D65" s="104"/>
      <c r="E65" s="105"/>
      <c r="F65" s="102"/>
      <c r="G65" s="102"/>
    </row>
    <row r="66" spans="1:7" ht="16" x14ac:dyDescent="0.2">
      <c r="A66" s="28">
        <v>6</v>
      </c>
      <c r="B66" s="104" t="s">
        <v>131</v>
      </c>
      <c r="C66" s="104"/>
      <c r="D66" s="104"/>
      <c r="E66" s="105"/>
      <c r="F66" s="103"/>
      <c r="G66" s="103"/>
    </row>
    <row r="67" spans="1:7" ht="51" customHeight="1" x14ac:dyDescent="0.2">
      <c r="A67" s="29" t="s">
        <v>31</v>
      </c>
      <c r="B67" s="7" t="s">
        <v>129</v>
      </c>
      <c r="C67" s="4">
        <f>C59*0.3</f>
        <v>4.5</v>
      </c>
      <c r="D67" s="73"/>
      <c r="E67" s="83" t="str">
        <f>IF(D67="AA",1*C67,IF(D67="A",0.9*C67,IF(D67="BB",0.8*C67,IF(D67="B",0.7*C67,IF(D67="CC",0.6*C67,IF(D67="C",0.5*C67,IF(D67="D",0.3*C67,IF(D67="E",0*C67,"Belum Diisi"))))))))</f>
        <v>Belum Diisi</v>
      </c>
      <c r="F67" s="126"/>
      <c r="G67" s="126"/>
    </row>
    <row r="68" spans="1:7" ht="16" x14ac:dyDescent="0.2">
      <c r="A68" s="28">
        <v>1</v>
      </c>
      <c r="B68" s="104" t="s">
        <v>137</v>
      </c>
      <c r="C68" s="104"/>
      <c r="D68" s="104"/>
      <c r="E68" s="105"/>
      <c r="F68" s="101"/>
      <c r="G68" s="101"/>
    </row>
    <row r="69" spans="1:7" ht="16" x14ac:dyDescent="0.2">
      <c r="A69" s="28">
        <v>2</v>
      </c>
      <c r="B69" s="104" t="s">
        <v>138</v>
      </c>
      <c r="C69" s="104"/>
      <c r="D69" s="104"/>
      <c r="E69" s="105"/>
      <c r="F69" s="102"/>
      <c r="G69" s="102"/>
    </row>
    <row r="70" spans="1:7" ht="16" x14ac:dyDescent="0.2">
      <c r="A70" s="28">
        <v>3</v>
      </c>
      <c r="B70" s="108" t="s">
        <v>141</v>
      </c>
      <c r="C70" s="108"/>
      <c r="D70" s="108"/>
      <c r="E70" s="109"/>
      <c r="F70" s="102"/>
      <c r="G70" s="102"/>
    </row>
    <row r="71" spans="1:7" ht="34" customHeight="1" x14ac:dyDescent="0.2">
      <c r="A71" s="28">
        <v>4</v>
      </c>
      <c r="B71" s="108" t="s">
        <v>142</v>
      </c>
      <c r="C71" s="108"/>
      <c r="D71" s="108"/>
      <c r="E71" s="109"/>
      <c r="F71" s="102"/>
      <c r="G71" s="102"/>
    </row>
    <row r="72" spans="1:7" ht="34" customHeight="1" x14ac:dyDescent="0.2">
      <c r="A72" s="28">
        <v>5</v>
      </c>
      <c r="B72" s="108" t="s">
        <v>143</v>
      </c>
      <c r="C72" s="108"/>
      <c r="D72" s="108"/>
      <c r="E72" s="109"/>
      <c r="F72" s="102"/>
      <c r="G72" s="102"/>
    </row>
    <row r="73" spans="1:7" ht="34" customHeight="1" x14ac:dyDescent="0.2">
      <c r="A73" s="28">
        <v>6</v>
      </c>
      <c r="B73" s="108" t="s">
        <v>140</v>
      </c>
      <c r="C73" s="108"/>
      <c r="D73" s="108"/>
      <c r="E73" s="109"/>
      <c r="F73" s="102"/>
      <c r="G73" s="102"/>
    </row>
    <row r="74" spans="1:7" ht="34" customHeight="1" x14ac:dyDescent="0.2">
      <c r="A74" s="28">
        <v>7</v>
      </c>
      <c r="B74" s="104" t="s">
        <v>139</v>
      </c>
      <c r="C74" s="104"/>
      <c r="D74" s="104"/>
      <c r="E74" s="105"/>
      <c r="F74" s="102"/>
      <c r="G74" s="102"/>
    </row>
    <row r="75" spans="1:7" ht="34" customHeight="1" x14ac:dyDescent="0.2">
      <c r="A75" s="28">
        <v>8</v>
      </c>
      <c r="B75" s="109" t="s">
        <v>132</v>
      </c>
      <c r="C75" s="110"/>
      <c r="D75" s="110"/>
      <c r="E75" s="111"/>
      <c r="F75" s="102"/>
      <c r="G75" s="102"/>
    </row>
    <row r="76" spans="1:7" ht="34" customHeight="1" x14ac:dyDescent="0.2">
      <c r="A76" s="28">
        <v>9</v>
      </c>
      <c r="B76" s="109" t="s">
        <v>144</v>
      </c>
      <c r="C76" s="110"/>
      <c r="D76" s="110"/>
      <c r="E76" s="111"/>
      <c r="F76" s="103"/>
      <c r="G76" s="103"/>
    </row>
    <row r="77" spans="1:7" ht="34" x14ac:dyDescent="0.2">
      <c r="A77" s="29" t="s">
        <v>32</v>
      </c>
      <c r="B77" s="7" t="s">
        <v>33</v>
      </c>
      <c r="C77" s="4">
        <f>C59*0.5</f>
        <v>7.5</v>
      </c>
      <c r="D77" s="73"/>
      <c r="E77" s="83" t="str">
        <f>IF(D77="AA",1*C77,IF(D77="A",0.9*C77,IF(D77="BB",0.8*C77,IF(D77="B",0.7*C77,IF(D77="CC",0.6*C77,IF(D77="C",0.5*C77,IF(D77="D",0.3*C77,IF(D77="E",0*C77,"Belum Diisi"))))))))</f>
        <v>Belum Diisi</v>
      </c>
      <c r="F77" s="126"/>
      <c r="G77" s="126"/>
    </row>
    <row r="78" spans="1:7" ht="16" x14ac:dyDescent="0.2">
      <c r="A78" s="28">
        <v>1</v>
      </c>
      <c r="B78" s="104" t="s">
        <v>151</v>
      </c>
      <c r="C78" s="104"/>
      <c r="D78" s="104"/>
      <c r="E78" s="105"/>
      <c r="F78" s="101"/>
      <c r="G78" s="101"/>
    </row>
    <row r="79" spans="1:7" ht="16" x14ac:dyDescent="0.2">
      <c r="A79" s="28">
        <v>2</v>
      </c>
      <c r="B79" s="104" t="s">
        <v>152</v>
      </c>
      <c r="C79" s="104"/>
      <c r="D79" s="104"/>
      <c r="E79" s="105"/>
      <c r="F79" s="102"/>
      <c r="G79" s="102"/>
    </row>
    <row r="80" spans="1:7" ht="34" customHeight="1" x14ac:dyDescent="0.2">
      <c r="A80" s="28">
        <v>3</v>
      </c>
      <c r="B80" s="104" t="s">
        <v>147</v>
      </c>
      <c r="C80" s="106"/>
      <c r="D80" s="106"/>
      <c r="E80" s="107"/>
      <c r="F80" s="102"/>
      <c r="G80" s="102"/>
    </row>
    <row r="81" spans="1:7" ht="34" customHeight="1" x14ac:dyDescent="0.2">
      <c r="A81" s="28">
        <v>4</v>
      </c>
      <c r="B81" s="104" t="s">
        <v>150</v>
      </c>
      <c r="C81" s="106"/>
      <c r="D81" s="106"/>
      <c r="E81" s="107"/>
      <c r="F81" s="102"/>
      <c r="G81" s="102"/>
    </row>
    <row r="82" spans="1:7" ht="16" x14ac:dyDescent="0.2">
      <c r="A82" s="28">
        <v>5</v>
      </c>
      <c r="B82" s="104" t="s">
        <v>146</v>
      </c>
      <c r="C82" s="104"/>
      <c r="D82" s="104"/>
      <c r="E82" s="105"/>
      <c r="F82" s="102"/>
      <c r="G82" s="102"/>
    </row>
    <row r="83" spans="1:7" ht="34" customHeight="1" x14ac:dyDescent="0.2">
      <c r="A83" s="28">
        <v>6</v>
      </c>
      <c r="B83" s="104" t="s">
        <v>145</v>
      </c>
      <c r="C83" s="106"/>
      <c r="D83" s="106"/>
      <c r="E83" s="107"/>
      <c r="F83" s="102"/>
      <c r="G83" s="102"/>
    </row>
    <row r="84" spans="1:7" ht="16" x14ac:dyDescent="0.2">
      <c r="A84" s="28">
        <v>7</v>
      </c>
      <c r="B84" s="104" t="s">
        <v>148</v>
      </c>
      <c r="C84" s="104"/>
      <c r="D84" s="104"/>
      <c r="E84" s="105"/>
      <c r="F84" s="103"/>
      <c r="G84" s="103"/>
    </row>
    <row r="85" spans="1:7" ht="17" x14ac:dyDescent="0.2">
      <c r="A85" s="38">
        <v>4</v>
      </c>
      <c r="B85" s="68" t="s">
        <v>34</v>
      </c>
      <c r="C85" s="40">
        <v>25</v>
      </c>
      <c r="D85" s="41"/>
      <c r="E85" s="82">
        <f>SUM(E86,E90,E96)</f>
        <v>0</v>
      </c>
      <c r="F85" s="125"/>
      <c r="G85" s="125"/>
    </row>
    <row r="86" spans="1:7" ht="17" x14ac:dyDescent="0.2">
      <c r="A86" s="29" t="s">
        <v>35</v>
      </c>
      <c r="B86" s="7" t="s">
        <v>206</v>
      </c>
      <c r="C86" s="69">
        <f>C85*0.2</f>
        <v>5</v>
      </c>
      <c r="D86" s="73"/>
      <c r="E86" s="83" t="str">
        <f>IF(D86="AA",1*C86,IF(D86="A",0.9*C86,IF(D86="BB",0.8*C86,IF(D86="B",0.7*C86,IF(D86="CC",0.6*C86,IF(D86="C",0.5*C86,IF(D86="D",0.3*C86,IF(D86="E",0*C86,"Belum Diisi"))))))))</f>
        <v>Belum Diisi</v>
      </c>
      <c r="F86" s="126"/>
      <c r="G86" s="126"/>
    </row>
    <row r="87" spans="1:7" ht="16" x14ac:dyDescent="0.2">
      <c r="A87" s="28">
        <v>1</v>
      </c>
      <c r="B87" s="104" t="s">
        <v>156</v>
      </c>
      <c r="C87" s="104"/>
      <c r="D87" s="104"/>
      <c r="E87" s="105"/>
      <c r="F87" s="101"/>
      <c r="G87" s="101"/>
    </row>
    <row r="88" spans="1:7" ht="16" x14ac:dyDescent="0.2">
      <c r="A88" s="28">
        <v>2</v>
      </c>
      <c r="B88" s="104" t="s">
        <v>40</v>
      </c>
      <c r="C88" s="104"/>
      <c r="D88" s="104"/>
      <c r="E88" s="105"/>
      <c r="F88" s="102"/>
      <c r="G88" s="102"/>
    </row>
    <row r="89" spans="1:7" ht="16" x14ac:dyDescent="0.2">
      <c r="A89" s="28">
        <v>3</v>
      </c>
      <c r="B89" s="104" t="s">
        <v>199</v>
      </c>
      <c r="C89" s="104"/>
      <c r="D89" s="104"/>
      <c r="E89" s="105"/>
      <c r="F89" s="103"/>
      <c r="G89" s="103"/>
    </row>
    <row r="90" spans="1:7" ht="34" x14ac:dyDescent="0.2">
      <c r="A90" s="29" t="s">
        <v>37</v>
      </c>
      <c r="B90" s="7" t="s">
        <v>36</v>
      </c>
      <c r="C90" s="4">
        <f>C85*0.3</f>
        <v>7.5</v>
      </c>
      <c r="D90" s="73"/>
      <c r="E90" s="83" t="str">
        <f>IF(D90="AA",1*C90,IF(D90="A",0.9*C90,IF(D90="BB",0.8*C90,IF(D90="B",0.7*C90,IF(D90="CC",0.6*C90,IF(D90="C",0.5*C90,IF(D90="D",0.3*C90,IF(D90="E",0*C90,"Belum Diisi"))))))))</f>
        <v>Belum Diisi</v>
      </c>
      <c r="F90" s="126"/>
      <c r="G90" s="126"/>
    </row>
    <row r="91" spans="1:7" ht="16" x14ac:dyDescent="0.2">
      <c r="A91" s="28">
        <v>1</v>
      </c>
      <c r="B91" s="108" t="s">
        <v>155</v>
      </c>
      <c r="C91" s="108"/>
      <c r="D91" s="108"/>
      <c r="E91" s="109"/>
      <c r="F91" s="101"/>
      <c r="G91" s="101"/>
    </row>
    <row r="92" spans="1:7" ht="16" x14ac:dyDescent="0.2">
      <c r="A92" s="28">
        <v>2</v>
      </c>
      <c r="B92" s="104" t="s">
        <v>154</v>
      </c>
      <c r="C92" s="104"/>
      <c r="D92" s="104"/>
      <c r="E92" s="105"/>
      <c r="F92" s="102"/>
      <c r="G92" s="102"/>
    </row>
    <row r="93" spans="1:7" ht="16" x14ac:dyDescent="0.2">
      <c r="A93" s="28">
        <v>3</v>
      </c>
      <c r="B93" s="108" t="s">
        <v>42</v>
      </c>
      <c r="C93" s="108"/>
      <c r="D93" s="108"/>
      <c r="E93" s="109"/>
      <c r="F93" s="102"/>
      <c r="G93" s="102"/>
    </row>
    <row r="94" spans="1:7" ht="16" x14ac:dyDescent="0.2">
      <c r="A94" s="28">
        <v>4</v>
      </c>
      <c r="B94" s="104" t="s">
        <v>40</v>
      </c>
      <c r="C94" s="104"/>
      <c r="D94" s="104"/>
      <c r="E94" s="105"/>
      <c r="F94" s="102"/>
      <c r="G94" s="102"/>
    </row>
    <row r="95" spans="1:7" ht="16" x14ac:dyDescent="0.2">
      <c r="A95" s="28">
        <v>5</v>
      </c>
      <c r="B95" s="104" t="s">
        <v>198</v>
      </c>
      <c r="C95" s="104"/>
      <c r="D95" s="104"/>
      <c r="E95" s="105"/>
      <c r="F95" s="103"/>
      <c r="G95" s="103"/>
    </row>
    <row r="96" spans="1:7" ht="51" x14ac:dyDescent="0.2">
      <c r="A96" s="29" t="s">
        <v>38</v>
      </c>
      <c r="B96" s="7" t="s">
        <v>153</v>
      </c>
      <c r="C96" s="4">
        <f>C85*0.5</f>
        <v>12.5</v>
      </c>
      <c r="D96" s="73"/>
      <c r="E96" s="83" t="str">
        <f>IF(D96="AA",1*C96,IF(D96="A",0.9*C96,IF(D96="BB",0.8*C96,IF(D96="B",0.7*C96,IF(D96="CC",0.6*C96,IF(D96="C",0.5*C96,IF(D96="D",0.3*C96,IF(D96="E",0*C96,"Belum Diisi"))))))))</f>
        <v>Belum Diisi</v>
      </c>
      <c r="F96" s="126"/>
      <c r="G96" s="126"/>
    </row>
    <row r="97" spans="1:7" ht="16" x14ac:dyDescent="0.2">
      <c r="A97" s="28">
        <v>1</v>
      </c>
      <c r="B97" s="104" t="s">
        <v>157</v>
      </c>
      <c r="C97" s="104"/>
      <c r="D97" s="104"/>
      <c r="E97" s="105"/>
      <c r="F97" s="101"/>
      <c r="G97" s="101"/>
    </row>
    <row r="98" spans="1:7" ht="36" customHeight="1" x14ac:dyDescent="0.2">
      <c r="A98" s="28">
        <v>2</v>
      </c>
      <c r="B98" s="104" t="s">
        <v>159</v>
      </c>
      <c r="C98" s="104"/>
      <c r="D98" s="104"/>
      <c r="E98" s="105"/>
      <c r="F98" s="102"/>
      <c r="G98" s="102"/>
    </row>
    <row r="99" spans="1:7" ht="34" customHeight="1" x14ac:dyDescent="0.2">
      <c r="A99" s="28">
        <v>3</v>
      </c>
      <c r="B99" s="104" t="s">
        <v>43</v>
      </c>
      <c r="C99" s="104"/>
      <c r="D99" s="104"/>
      <c r="E99" s="105"/>
      <c r="F99" s="102"/>
      <c r="G99" s="102"/>
    </row>
    <row r="100" spans="1:7" ht="34" customHeight="1" x14ac:dyDescent="0.2">
      <c r="A100" s="28">
        <v>4</v>
      </c>
      <c r="B100" s="104" t="s">
        <v>41</v>
      </c>
      <c r="C100" s="106"/>
      <c r="D100" s="106"/>
      <c r="E100" s="107"/>
      <c r="F100" s="102"/>
      <c r="G100" s="102"/>
    </row>
    <row r="101" spans="1:7" ht="36" customHeight="1" x14ac:dyDescent="0.2">
      <c r="A101" s="27">
        <v>5</v>
      </c>
      <c r="B101" s="106" t="s">
        <v>158</v>
      </c>
      <c r="C101" s="106"/>
      <c r="D101" s="106"/>
      <c r="E101" s="107"/>
      <c r="F101" s="103"/>
      <c r="G101" s="103"/>
    </row>
    <row r="102" spans="1:7" x14ac:dyDescent="0.2">
      <c r="A102" s="74"/>
      <c r="B102" s="71"/>
      <c r="C102" s="71"/>
      <c r="D102" s="75"/>
      <c r="E102" s="75"/>
      <c r="F102" s="127"/>
      <c r="G102" s="128"/>
    </row>
  </sheetData>
  <sheetProtection formatColumns="0" formatRows="0"/>
  <mergeCells count="113">
    <mergeCell ref="A1:A2"/>
    <mergeCell ref="B1:B2"/>
    <mergeCell ref="C1:C2"/>
    <mergeCell ref="D1:E1"/>
    <mergeCell ref="F1:F2"/>
    <mergeCell ref="G1:G2"/>
    <mergeCell ref="A5:E5"/>
    <mergeCell ref="F5:F11"/>
    <mergeCell ref="G5:G11"/>
    <mergeCell ref="B6:E6"/>
    <mergeCell ref="B7:E7"/>
    <mergeCell ref="B8:E8"/>
    <mergeCell ref="B9:E9"/>
    <mergeCell ref="B10:E10"/>
    <mergeCell ref="B11:E11"/>
    <mergeCell ref="B21:E21"/>
    <mergeCell ref="B22:E22"/>
    <mergeCell ref="B23:E23"/>
    <mergeCell ref="B24:E24"/>
    <mergeCell ref="A26:E26"/>
    <mergeCell ref="F26:F34"/>
    <mergeCell ref="A13:E13"/>
    <mergeCell ref="F13:F24"/>
    <mergeCell ref="G13:G24"/>
    <mergeCell ref="B14:E14"/>
    <mergeCell ref="B15:E15"/>
    <mergeCell ref="B16:E16"/>
    <mergeCell ref="B17:E17"/>
    <mergeCell ref="B18:E18"/>
    <mergeCell ref="B19:E19"/>
    <mergeCell ref="B20:E20"/>
    <mergeCell ref="G26:G34"/>
    <mergeCell ref="B27:E27"/>
    <mergeCell ref="B28:E28"/>
    <mergeCell ref="B29:E29"/>
    <mergeCell ref="B30:E30"/>
    <mergeCell ref="B31:E31"/>
    <mergeCell ref="B32:E32"/>
    <mergeCell ref="B33:E33"/>
    <mergeCell ref="B34:E34"/>
    <mergeCell ref="B44:E44"/>
    <mergeCell ref="B45:E45"/>
    <mergeCell ref="B46:E46"/>
    <mergeCell ref="B47:E47"/>
    <mergeCell ref="B49:E49"/>
    <mergeCell ref="F49:F58"/>
    <mergeCell ref="B37:E37"/>
    <mergeCell ref="F37:F39"/>
    <mergeCell ref="G37:G39"/>
    <mergeCell ref="B38:E38"/>
    <mergeCell ref="B39:E39"/>
    <mergeCell ref="B41:E41"/>
    <mergeCell ref="F41:F47"/>
    <mergeCell ref="G41:G47"/>
    <mergeCell ref="B42:E42"/>
    <mergeCell ref="B43:E43"/>
    <mergeCell ref="B61:E61"/>
    <mergeCell ref="F61:F66"/>
    <mergeCell ref="G61:G66"/>
    <mergeCell ref="B62:E62"/>
    <mergeCell ref="B63:E63"/>
    <mergeCell ref="B64:E64"/>
    <mergeCell ref="B65:E65"/>
    <mergeCell ref="B66:E66"/>
    <mergeCell ref="G49:G58"/>
    <mergeCell ref="B50:E50"/>
    <mergeCell ref="B51:E51"/>
    <mergeCell ref="B52:E52"/>
    <mergeCell ref="B53:E53"/>
    <mergeCell ref="B54:E54"/>
    <mergeCell ref="B55:E55"/>
    <mergeCell ref="B56:E56"/>
    <mergeCell ref="B57:E57"/>
    <mergeCell ref="B58:E58"/>
    <mergeCell ref="B68:E68"/>
    <mergeCell ref="F68:F76"/>
    <mergeCell ref="G68:G76"/>
    <mergeCell ref="B69:E69"/>
    <mergeCell ref="B70:E70"/>
    <mergeCell ref="B71:E71"/>
    <mergeCell ref="B72:E72"/>
    <mergeCell ref="B73:E73"/>
    <mergeCell ref="B74:E74"/>
    <mergeCell ref="B75:E75"/>
    <mergeCell ref="B76:E76"/>
    <mergeCell ref="B78:E78"/>
    <mergeCell ref="F78:F84"/>
    <mergeCell ref="G78:G84"/>
    <mergeCell ref="B79:E79"/>
    <mergeCell ref="B80:E80"/>
    <mergeCell ref="B81:E81"/>
    <mergeCell ref="B82:E82"/>
    <mergeCell ref="B83:E83"/>
    <mergeCell ref="B84:E84"/>
    <mergeCell ref="B87:E87"/>
    <mergeCell ref="F87:F89"/>
    <mergeCell ref="G87:G89"/>
    <mergeCell ref="B88:E88"/>
    <mergeCell ref="B89:E89"/>
    <mergeCell ref="B91:E91"/>
    <mergeCell ref="F91:F95"/>
    <mergeCell ref="G91:G95"/>
    <mergeCell ref="B92:E92"/>
    <mergeCell ref="B93:E93"/>
    <mergeCell ref="B94:E94"/>
    <mergeCell ref="B95:E95"/>
    <mergeCell ref="B97:E97"/>
    <mergeCell ref="F97:F101"/>
    <mergeCell ref="G97:G101"/>
    <mergeCell ref="B98:E98"/>
    <mergeCell ref="B99:E99"/>
    <mergeCell ref="B100:E100"/>
    <mergeCell ref="B101:E101"/>
  </mergeCells>
  <dataValidations count="2">
    <dataValidation type="list" allowBlank="1" showInputMessage="1" showErrorMessage="1" sqref="D4 D12 D67 D48 D25 D36 D40 D77 D60 D90 D96 D86" xr:uid="{2BC0EC02-E32C-5649-875B-5A1613EDBBD5}">
      <formula1>"AA,A,BB,B,CC,C,D,E"</formula1>
    </dataValidation>
    <dataValidation type="list" allowBlank="1" showInputMessage="1" showErrorMessage="1" sqref="D87" xr:uid="{8342D581-B961-FC47-ADC8-D161ECCC1BA6}">
      <formula1>"CC,C,D"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097B4-EF4B-E94C-BF69-FC4CA2B44BE7}">
  <sheetPr codeName="Sheet11">
    <outlinePr summaryBelow="0" summaryRight="0"/>
    <pageSetUpPr fitToPage="1"/>
  </sheetPr>
  <dimension ref="A1:AB60"/>
  <sheetViews>
    <sheetView showGridLines="0" topLeftCell="A42" zoomScale="125" zoomScaleNormal="130" workbookViewId="0">
      <selection activeCell="F70" sqref="F70"/>
    </sheetView>
  </sheetViews>
  <sheetFormatPr baseColWidth="10" defaultColWidth="14.5" defaultRowHeight="13" x14ac:dyDescent="0.15"/>
  <cols>
    <col min="1" max="1" width="3.5" style="136" customWidth="1"/>
    <col min="2" max="2" width="49.6640625" style="6" customWidth="1"/>
    <col min="3" max="3" width="3.5" style="136" customWidth="1"/>
    <col min="4" max="4" width="46.5" style="6" customWidth="1"/>
    <col min="5" max="5" width="3.5" style="136" customWidth="1"/>
    <col min="6" max="6" width="43" style="6" customWidth="1"/>
    <col min="7" max="7" width="3.83203125" style="6" customWidth="1"/>
    <col min="8" max="16384" width="14.5" style="6"/>
  </cols>
  <sheetData>
    <row r="1" spans="1:28" ht="15" hidden="1" x14ac:dyDescent="0.2">
      <c r="A1" s="113" t="s">
        <v>51</v>
      </c>
      <c r="B1" s="114"/>
      <c r="C1" s="114"/>
      <c r="D1" s="114"/>
      <c r="E1" s="114"/>
      <c r="F1" s="115"/>
      <c r="G1" s="8"/>
      <c r="H1"/>
      <c r="I1"/>
      <c r="J1"/>
      <c r="K1"/>
      <c r="L1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ht="15" hidden="1" x14ac:dyDescent="0.2">
      <c r="A2" s="9" t="s">
        <v>0</v>
      </c>
      <c r="B2" s="9" t="s">
        <v>53</v>
      </c>
      <c r="C2" s="9" t="s">
        <v>0</v>
      </c>
      <c r="D2" s="9" t="s">
        <v>54</v>
      </c>
      <c r="E2" s="9" t="s">
        <v>0</v>
      </c>
      <c r="F2" s="9" t="s">
        <v>55</v>
      </c>
      <c r="G2" s="8"/>
      <c r="H2"/>
      <c r="I2"/>
      <c r="J2"/>
      <c r="K2"/>
      <c r="L2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ht="15" hidden="1" x14ac:dyDescent="0.2">
      <c r="A3" s="133">
        <v>1</v>
      </c>
      <c r="B3" s="132" t="s">
        <v>56</v>
      </c>
      <c r="C3" s="133">
        <v>1</v>
      </c>
      <c r="D3" s="132" t="s">
        <v>57</v>
      </c>
      <c r="E3" s="133">
        <v>1</v>
      </c>
      <c r="F3" s="132" t="s">
        <v>58</v>
      </c>
      <c r="H3"/>
      <c r="I3"/>
      <c r="J3"/>
      <c r="K3"/>
      <c r="L3"/>
    </row>
    <row r="4" spans="1:28" ht="15" hidden="1" x14ac:dyDescent="0.2">
      <c r="A4" s="133">
        <v>2</v>
      </c>
      <c r="B4" s="132" t="s">
        <v>60</v>
      </c>
      <c r="C4" s="133">
        <v>2</v>
      </c>
      <c r="D4" s="132" t="s">
        <v>61</v>
      </c>
      <c r="E4" s="133">
        <v>2</v>
      </c>
      <c r="F4" s="132" t="s">
        <v>62</v>
      </c>
      <c r="H4"/>
      <c r="I4"/>
      <c r="J4"/>
      <c r="K4"/>
      <c r="L4"/>
    </row>
    <row r="5" spans="1:28" ht="15" hidden="1" x14ac:dyDescent="0.2">
      <c r="A5" s="133">
        <v>3</v>
      </c>
      <c r="B5" s="132" t="s">
        <v>63</v>
      </c>
      <c r="C5" s="133">
        <v>3</v>
      </c>
      <c r="D5" s="132" t="s">
        <v>64</v>
      </c>
      <c r="E5" s="133">
        <v>3</v>
      </c>
      <c r="F5" s="132" t="s">
        <v>65</v>
      </c>
      <c r="H5"/>
      <c r="I5"/>
      <c r="J5"/>
      <c r="K5"/>
      <c r="L5"/>
    </row>
    <row r="6" spans="1:28" ht="15" hidden="1" x14ac:dyDescent="0.2">
      <c r="A6" s="133">
        <v>4</v>
      </c>
      <c r="B6" s="132" t="s">
        <v>66</v>
      </c>
      <c r="C6" s="133">
        <v>4</v>
      </c>
      <c r="D6" s="132" t="s">
        <v>67</v>
      </c>
      <c r="E6" s="133">
        <v>4</v>
      </c>
      <c r="F6" s="132" t="s">
        <v>68</v>
      </c>
      <c r="H6"/>
      <c r="I6"/>
      <c r="J6"/>
      <c r="K6"/>
      <c r="L6"/>
    </row>
    <row r="7" spans="1:28" ht="15" hidden="1" x14ac:dyDescent="0.2">
      <c r="A7" s="133">
        <v>5</v>
      </c>
      <c r="B7" s="132" t="s">
        <v>69</v>
      </c>
      <c r="C7" s="133">
        <v>5</v>
      </c>
      <c r="D7" s="132" t="s">
        <v>65</v>
      </c>
      <c r="E7" s="133">
        <v>5</v>
      </c>
      <c r="F7" s="132" t="s">
        <v>70</v>
      </c>
      <c r="H7"/>
      <c r="I7"/>
      <c r="J7"/>
      <c r="K7"/>
      <c r="L7"/>
    </row>
    <row r="8" spans="1:28" ht="15" hidden="1" x14ac:dyDescent="0.2">
      <c r="A8" s="133">
        <v>6</v>
      </c>
      <c r="B8" s="132" t="s">
        <v>71</v>
      </c>
      <c r="C8" s="133">
        <v>6</v>
      </c>
      <c r="D8" s="132" t="s">
        <v>58</v>
      </c>
      <c r="E8" s="133">
        <v>6</v>
      </c>
      <c r="F8" s="132" t="s">
        <v>72</v>
      </c>
      <c r="H8"/>
      <c r="I8"/>
      <c r="J8"/>
      <c r="K8"/>
      <c r="L8"/>
    </row>
    <row r="9" spans="1:28" ht="15" hidden="1" x14ac:dyDescent="0.2">
      <c r="A9" s="133"/>
      <c r="B9" s="132"/>
      <c r="C9" s="133">
        <v>7</v>
      </c>
      <c r="D9" s="132" t="s">
        <v>73</v>
      </c>
      <c r="E9" s="133">
        <v>7</v>
      </c>
      <c r="F9" s="132" t="s">
        <v>74</v>
      </c>
      <c r="H9"/>
      <c r="I9"/>
      <c r="J9"/>
      <c r="K9"/>
      <c r="L9"/>
    </row>
    <row r="10" spans="1:28" hidden="1" x14ac:dyDescent="0.15">
      <c r="A10" s="133"/>
      <c r="B10" s="132"/>
      <c r="C10" s="133">
        <v>8</v>
      </c>
      <c r="D10" s="132" t="s">
        <v>75</v>
      </c>
      <c r="E10" s="133">
        <v>8</v>
      </c>
      <c r="F10" s="132" t="s">
        <v>76</v>
      </c>
    </row>
    <row r="11" spans="1:28" hidden="1" x14ac:dyDescent="0.15">
      <c r="A11" s="133"/>
      <c r="B11" s="132"/>
      <c r="C11" s="133">
        <v>9</v>
      </c>
      <c r="D11" s="132" t="s">
        <v>77</v>
      </c>
      <c r="E11" s="133"/>
      <c r="F11" s="132"/>
    </row>
    <row r="12" spans="1:28" hidden="1" x14ac:dyDescent="0.15">
      <c r="A12" s="133"/>
      <c r="B12" s="132"/>
      <c r="C12" s="133">
        <v>10</v>
      </c>
      <c r="D12" s="132" t="s">
        <v>78</v>
      </c>
      <c r="E12" s="133"/>
      <c r="F12" s="132"/>
    </row>
    <row r="13" spans="1:28" hidden="1" x14ac:dyDescent="0.15">
      <c r="A13" s="133"/>
      <c r="B13" s="132"/>
      <c r="C13" s="133">
        <v>11</v>
      </c>
      <c r="D13" s="132" t="s">
        <v>79</v>
      </c>
      <c r="E13" s="133"/>
      <c r="F13" s="132"/>
    </row>
    <row r="14" spans="1:28" hidden="1" x14ac:dyDescent="0.15">
      <c r="A14" s="133"/>
      <c r="B14" s="132"/>
      <c r="C14" s="133">
        <v>12</v>
      </c>
      <c r="D14" s="132" t="s">
        <v>80</v>
      </c>
      <c r="E14" s="133"/>
      <c r="F14" s="132"/>
    </row>
    <row r="15" spans="1:28" hidden="1" x14ac:dyDescent="0.15">
      <c r="A15" s="133"/>
      <c r="B15" s="132"/>
      <c r="C15" s="133">
        <v>13</v>
      </c>
      <c r="D15" s="132" t="s">
        <v>81</v>
      </c>
      <c r="E15" s="133"/>
      <c r="F15" s="132"/>
    </row>
    <row r="16" spans="1:28" hidden="1" x14ac:dyDescent="0.15">
      <c r="A16" s="133"/>
      <c r="B16" s="132"/>
      <c r="C16" s="133">
        <v>14</v>
      </c>
      <c r="D16" s="132" t="s">
        <v>82</v>
      </c>
      <c r="E16" s="133"/>
      <c r="F16" s="132"/>
    </row>
    <row r="17" spans="1:6" hidden="1" x14ac:dyDescent="0.15">
      <c r="A17" s="133"/>
      <c r="B17" s="132"/>
      <c r="C17" s="133">
        <v>15</v>
      </c>
      <c r="D17" s="132" t="s">
        <v>83</v>
      </c>
      <c r="E17" s="133"/>
      <c r="F17" s="132"/>
    </row>
    <row r="18" spans="1:6" hidden="1" x14ac:dyDescent="0.15">
      <c r="A18" s="133"/>
      <c r="B18" s="132"/>
      <c r="C18" s="133">
        <v>16</v>
      </c>
      <c r="D18" s="132" t="s">
        <v>84</v>
      </c>
      <c r="E18" s="133"/>
      <c r="F18" s="132"/>
    </row>
    <row r="19" spans="1:6" hidden="1" x14ac:dyDescent="0.15">
      <c r="A19" s="133"/>
      <c r="B19" s="132"/>
      <c r="C19" s="133">
        <v>17</v>
      </c>
      <c r="D19" s="132" t="s">
        <v>74</v>
      </c>
      <c r="E19" s="133"/>
      <c r="F19" s="132"/>
    </row>
    <row r="20" spans="1:6" hidden="1" x14ac:dyDescent="0.15">
      <c r="A20" s="133"/>
      <c r="B20" s="132"/>
      <c r="C20" s="133">
        <v>18</v>
      </c>
      <c r="D20" s="132" t="s">
        <v>85</v>
      </c>
      <c r="E20" s="133"/>
      <c r="F20" s="132"/>
    </row>
    <row r="21" spans="1:6" hidden="1" x14ac:dyDescent="0.15">
      <c r="A21" s="133"/>
      <c r="B21" s="132"/>
      <c r="C21" s="133">
        <v>19</v>
      </c>
      <c r="D21" s="132" t="s">
        <v>86</v>
      </c>
      <c r="E21" s="133"/>
      <c r="F21" s="132"/>
    </row>
    <row r="22" spans="1:6" hidden="1" x14ac:dyDescent="0.15">
      <c r="A22" s="133"/>
      <c r="B22" s="132"/>
      <c r="C22" s="133">
        <v>20</v>
      </c>
      <c r="D22" s="132" t="s">
        <v>87</v>
      </c>
      <c r="E22" s="133"/>
      <c r="F22" s="132"/>
    </row>
    <row r="23" spans="1:6" hidden="1" x14ac:dyDescent="0.15">
      <c r="A23" s="133"/>
      <c r="B23" s="132"/>
      <c r="C23" s="133">
        <v>21</v>
      </c>
      <c r="D23" s="132" t="s">
        <v>88</v>
      </c>
      <c r="E23" s="133"/>
      <c r="F23" s="132"/>
    </row>
    <row r="24" spans="1:6" hidden="1" x14ac:dyDescent="0.15">
      <c r="A24" s="133"/>
      <c r="B24" s="132"/>
      <c r="C24" s="133">
        <v>22</v>
      </c>
      <c r="D24" s="132" t="s">
        <v>62</v>
      </c>
      <c r="E24" s="133"/>
      <c r="F24" s="132"/>
    </row>
    <row r="25" spans="1:6" hidden="1" x14ac:dyDescent="0.15">
      <c r="A25" s="133"/>
      <c r="B25" s="132"/>
      <c r="C25" s="133">
        <v>23</v>
      </c>
      <c r="D25" s="132" t="s">
        <v>72</v>
      </c>
      <c r="E25" s="133"/>
      <c r="F25" s="132"/>
    </row>
    <row r="26" spans="1:6" hidden="1" x14ac:dyDescent="0.15"/>
    <row r="27" spans="1:6" hidden="1" x14ac:dyDescent="0.15">
      <c r="A27" s="116" t="s">
        <v>89</v>
      </c>
      <c r="B27" s="117"/>
      <c r="C27" s="117"/>
      <c r="D27" s="117"/>
      <c r="E27" s="117"/>
      <c r="F27" s="117"/>
    </row>
    <row r="28" spans="1:6" hidden="1" x14ac:dyDescent="0.15">
      <c r="A28" s="10" t="s">
        <v>0</v>
      </c>
      <c r="B28" s="11">
        <v>1</v>
      </c>
      <c r="C28" s="10" t="s">
        <v>0</v>
      </c>
      <c r="D28" s="11">
        <v>2</v>
      </c>
      <c r="E28" s="10" t="s">
        <v>0</v>
      </c>
      <c r="F28" s="10">
        <v>3</v>
      </c>
    </row>
    <row r="29" spans="1:6" ht="14" hidden="1" x14ac:dyDescent="0.15">
      <c r="A29" s="133">
        <v>1</v>
      </c>
      <c r="B29" s="134" t="s">
        <v>90</v>
      </c>
      <c r="C29" s="133">
        <v>1</v>
      </c>
      <c r="D29" s="132" t="s">
        <v>69</v>
      </c>
      <c r="E29" s="133">
        <v>1</v>
      </c>
      <c r="F29" s="132" t="s">
        <v>61</v>
      </c>
    </row>
    <row r="30" spans="1:6" ht="14" hidden="1" x14ac:dyDescent="0.15">
      <c r="A30" s="133">
        <v>2</v>
      </c>
      <c r="B30" s="134" t="s">
        <v>91</v>
      </c>
      <c r="C30" s="133">
        <v>2</v>
      </c>
      <c r="D30" s="134" t="s">
        <v>74</v>
      </c>
      <c r="E30" s="133">
        <v>2</v>
      </c>
      <c r="F30" s="132" t="s">
        <v>64</v>
      </c>
    </row>
    <row r="31" spans="1:6" ht="14" hidden="1" x14ac:dyDescent="0.15">
      <c r="A31" s="133">
        <v>3</v>
      </c>
      <c r="B31" s="134" t="s">
        <v>56</v>
      </c>
      <c r="C31" s="133">
        <v>3</v>
      </c>
      <c r="D31" s="134" t="s">
        <v>62</v>
      </c>
      <c r="E31" s="133">
        <v>3</v>
      </c>
      <c r="F31" s="132" t="s">
        <v>73</v>
      </c>
    </row>
    <row r="32" spans="1:6" ht="14" hidden="1" x14ac:dyDescent="0.15">
      <c r="A32" s="133">
        <v>4</v>
      </c>
      <c r="B32" s="134" t="s">
        <v>60</v>
      </c>
      <c r="C32" s="133">
        <v>4</v>
      </c>
      <c r="D32" s="134" t="s">
        <v>65</v>
      </c>
      <c r="E32" s="133">
        <v>4</v>
      </c>
      <c r="F32" s="132" t="s">
        <v>75</v>
      </c>
    </row>
    <row r="33" spans="1:11" ht="14" hidden="1" x14ac:dyDescent="0.15">
      <c r="A33" s="133">
        <v>5</v>
      </c>
      <c r="B33" s="134" t="s">
        <v>63</v>
      </c>
      <c r="C33" s="133">
        <v>5</v>
      </c>
      <c r="D33" s="132" t="s">
        <v>67</v>
      </c>
      <c r="E33" s="133">
        <v>5</v>
      </c>
      <c r="F33" s="132" t="s">
        <v>78</v>
      </c>
    </row>
    <row r="34" spans="1:11" ht="14" hidden="1" x14ac:dyDescent="0.15">
      <c r="A34" s="133">
        <v>6</v>
      </c>
      <c r="B34" s="134" t="s">
        <v>66</v>
      </c>
      <c r="C34" s="133">
        <v>6</v>
      </c>
      <c r="D34" s="134" t="s">
        <v>58</v>
      </c>
      <c r="E34" s="133">
        <v>6</v>
      </c>
      <c r="F34" s="132" t="s">
        <v>80</v>
      </c>
    </row>
    <row r="35" spans="1:11" ht="14" hidden="1" x14ac:dyDescent="0.15">
      <c r="A35" s="133">
        <v>7</v>
      </c>
      <c r="B35" s="134" t="s">
        <v>57</v>
      </c>
      <c r="C35" s="133">
        <v>7</v>
      </c>
      <c r="D35" s="132" t="s">
        <v>85</v>
      </c>
      <c r="E35" s="133">
        <v>7</v>
      </c>
      <c r="F35" s="132" t="s">
        <v>81</v>
      </c>
    </row>
    <row r="36" spans="1:11" ht="14" hidden="1" x14ac:dyDescent="0.15">
      <c r="A36" s="133">
        <v>8</v>
      </c>
      <c r="B36" s="134" t="s">
        <v>84</v>
      </c>
      <c r="C36" s="133">
        <v>8</v>
      </c>
      <c r="D36" s="132" t="s">
        <v>86</v>
      </c>
      <c r="E36" s="133">
        <v>8</v>
      </c>
      <c r="F36" s="132" t="s">
        <v>82</v>
      </c>
    </row>
    <row r="37" spans="1:11" ht="14" hidden="1" x14ac:dyDescent="0.15">
      <c r="A37" s="133">
        <v>9</v>
      </c>
      <c r="B37" s="134" t="s">
        <v>79</v>
      </c>
      <c r="C37" s="133">
        <v>9</v>
      </c>
      <c r="D37" s="132" t="s">
        <v>87</v>
      </c>
      <c r="E37" s="133">
        <v>9</v>
      </c>
      <c r="F37" s="132" t="s">
        <v>68</v>
      </c>
    </row>
    <row r="38" spans="1:11" ht="14" hidden="1" x14ac:dyDescent="0.15">
      <c r="A38" s="133">
        <v>10</v>
      </c>
      <c r="B38" s="134" t="s">
        <v>83</v>
      </c>
      <c r="C38" s="133">
        <v>10</v>
      </c>
      <c r="D38" s="132" t="s">
        <v>88</v>
      </c>
      <c r="E38" s="133">
        <v>10</v>
      </c>
      <c r="F38" s="132" t="s">
        <v>70</v>
      </c>
    </row>
    <row r="39" spans="1:11" ht="14" hidden="1" x14ac:dyDescent="0.15">
      <c r="A39" s="133">
        <v>11</v>
      </c>
      <c r="B39" s="134" t="s">
        <v>72</v>
      </c>
      <c r="C39" s="133">
        <v>11</v>
      </c>
      <c r="D39" s="132" t="s">
        <v>77</v>
      </c>
      <c r="E39" s="133">
        <v>11</v>
      </c>
      <c r="F39" s="132" t="s">
        <v>76</v>
      </c>
    </row>
    <row r="40" spans="1:11" hidden="1" x14ac:dyDescent="0.15">
      <c r="A40" s="133">
        <v>12</v>
      </c>
      <c r="B40" s="132" t="s">
        <v>71</v>
      </c>
      <c r="C40" s="137"/>
      <c r="D40" s="132"/>
      <c r="E40" s="133"/>
      <c r="F40" s="132"/>
    </row>
    <row r="41" spans="1:11" hidden="1" x14ac:dyDescent="0.15"/>
    <row r="42" spans="1:11" ht="16" x14ac:dyDescent="0.15">
      <c r="A42" s="118" t="s">
        <v>105</v>
      </c>
      <c r="B42" s="119"/>
      <c r="C42" s="119"/>
      <c r="D42" s="119"/>
      <c r="E42" s="119"/>
      <c r="F42" s="120"/>
      <c r="H42" s="18" t="s">
        <v>52</v>
      </c>
      <c r="I42" s="121" t="s">
        <v>110</v>
      </c>
      <c r="J42" s="121"/>
      <c r="K42" s="121"/>
    </row>
    <row r="43" spans="1:11" s="14" customFormat="1" x14ac:dyDescent="0.15">
      <c r="A43" s="17" t="s">
        <v>0</v>
      </c>
      <c r="B43" s="17" t="s">
        <v>102</v>
      </c>
      <c r="C43" s="17" t="s">
        <v>0</v>
      </c>
      <c r="D43" s="17" t="s">
        <v>103</v>
      </c>
      <c r="E43" s="17" t="s">
        <v>0</v>
      </c>
      <c r="F43" s="17" t="s">
        <v>104</v>
      </c>
      <c r="H43" s="9" t="s">
        <v>109</v>
      </c>
      <c r="I43" s="9" t="s">
        <v>106</v>
      </c>
      <c r="J43" s="9" t="s">
        <v>107</v>
      </c>
      <c r="K43" s="9" t="s">
        <v>108</v>
      </c>
    </row>
    <row r="44" spans="1:11" x14ac:dyDescent="0.15">
      <c r="A44" s="135">
        <v>1</v>
      </c>
      <c r="B44" s="15" t="s">
        <v>94</v>
      </c>
      <c r="C44" s="135">
        <v>1</v>
      </c>
      <c r="D44" s="15" t="s">
        <v>57</v>
      </c>
      <c r="E44" s="135">
        <v>1</v>
      </c>
      <c r="F44" s="15" t="s">
        <v>80</v>
      </c>
      <c r="H44" s="10" t="s">
        <v>11</v>
      </c>
      <c r="I44" s="10" t="s">
        <v>59</v>
      </c>
      <c r="J44" s="10" t="s">
        <v>59</v>
      </c>
      <c r="K44" s="10" t="s">
        <v>59</v>
      </c>
    </row>
    <row r="45" spans="1:11" x14ac:dyDescent="0.15">
      <c r="A45" s="135">
        <v>2</v>
      </c>
      <c r="B45" s="15" t="s">
        <v>95</v>
      </c>
      <c r="C45" s="135">
        <v>2</v>
      </c>
      <c r="D45" s="15" t="s">
        <v>61</v>
      </c>
      <c r="E45" s="135">
        <v>2</v>
      </c>
      <c r="F45" s="15" t="s">
        <v>81</v>
      </c>
      <c r="H45" s="10" t="s">
        <v>10</v>
      </c>
      <c r="I45" s="10" t="s">
        <v>59</v>
      </c>
      <c r="J45" s="10" t="s">
        <v>59</v>
      </c>
      <c r="K45" s="10" t="s">
        <v>59</v>
      </c>
    </row>
    <row r="46" spans="1:11" x14ac:dyDescent="0.15">
      <c r="A46" s="135">
        <v>3</v>
      </c>
      <c r="B46" s="15" t="s">
        <v>56</v>
      </c>
      <c r="C46" s="135">
        <v>3</v>
      </c>
      <c r="D46" s="15" t="s">
        <v>64</v>
      </c>
      <c r="E46" s="135">
        <v>3</v>
      </c>
      <c r="F46" s="15" t="s">
        <v>82</v>
      </c>
      <c r="H46" s="10" t="s">
        <v>9</v>
      </c>
      <c r="I46" s="10">
        <v>1</v>
      </c>
      <c r="J46" s="10" t="s">
        <v>59</v>
      </c>
      <c r="K46" s="10" t="s">
        <v>59</v>
      </c>
    </row>
    <row r="47" spans="1:11" x14ac:dyDescent="0.15">
      <c r="A47" s="135">
        <v>4</v>
      </c>
      <c r="B47" s="15" t="s">
        <v>60</v>
      </c>
      <c r="C47" s="135">
        <v>4</v>
      </c>
      <c r="D47" s="15" t="s">
        <v>67</v>
      </c>
      <c r="E47" s="135">
        <v>4</v>
      </c>
      <c r="F47" s="15" t="s">
        <v>87</v>
      </c>
      <c r="H47" s="10" t="s">
        <v>8</v>
      </c>
      <c r="I47" s="10">
        <v>3</v>
      </c>
      <c r="J47" s="10">
        <v>1</v>
      </c>
      <c r="K47" s="10" t="s">
        <v>59</v>
      </c>
    </row>
    <row r="48" spans="1:11" x14ac:dyDescent="0.15">
      <c r="A48" s="135">
        <v>5</v>
      </c>
      <c r="B48" s="15" t="s">
        <v>63</v>
      </c>
      <c r="C48" s="135">
        <v>5</v>
      </c>
      <c r="D48" s="15" t="s">
        <v>73</v>
      </c>
      <c r="E48" s="135">
        <v>5</v>
      </c>
      <c r="F48" s="15" t="s">
        <v>93</v>
      </c>
      <c r="H48" s="10" t="s">
        <v>7</v>
      </c>
      <c r="I48" s="10">
        <v>3</v>
      </c>
      <c r="J48" s="10">
        <v>3</v>
      </c>
      <c r="K48" s="10">
        <v>1</v>
      </c>
    </row>
    <row r="49" spans="1:11" x14ac:dyDescent="0.15">
      <c r="A49" s="135">
        <v>6</v>
      </c>
      <c r="B49" s="15" t="s">
        <v>66</v>
      </c>
      <c r="C49" s="135">
        <v>6</v>
      </c>
      <c r="D49" s="15" t="s">
        <v>75</v>
      </c>
      <c r="E49" s="135">
        <v>6</v>
      </c>
      <c r="F49" s="15" t="s">
        <v>96</v>
      </c>
      <c r="H49" s="10" t="s">
        <v>5</v>
      </c>
      <c r="I49" s="10">
        <v>3</v>
      </c>
      <c r="J49" s="10">
        <v>3</v>
      </c>
      <c r="K49" s="10">
        <v>3</v>
      </c>
    </row>
    <row r="50" spans="1:11" x14ac:dyDescent="0.15">
      <c r="A50" s="135">
        <v>7</v>
      </c>
      <c r="B50" s="15" t="s">
        <v>69</v>
      </c>
      <c r="C50" s="135">
        <v>7</v>
      </c>
      <c r="D50" s="15" t="s">
        <v>77</v>
      </c>
      <c r="E50" s="135">
        <v>7</v>
      </c>
      <c r="F50" s="15" t="s">
        <v>101</v>
      </c>
      <c r="H50" s="10" t="s">
        <v>6</v>
      </c>
      <c r="I50" s="10">
        <v>3</v>
      </c>
      <c r="J50" s="10">
        <v>3</v>
      </c>
      <c r="K50" s="10">
        <v>3</v>
      </c>
    </row>
    <row r="51" spans="1:11" x14ac:dyDescent="0.15">
      <c r="A51" s="135">
        <v>8</v>
      </c>
      <c r="B51" s="15" t="s">
        <v>71</v>
      </c>
      <c r="C51" s="135">
        <v>8</v>
      </c>
      <c r="D51" s="15" t="s">
        <v>78</v>
      </c>
      <c r="E51" s="135">
        <v>8</v>
      </c>
      <c r="F51" s="15" t="s">
        <v>97</v>
      </c>
    </row>
    <row r="52" spans="1:11" x14ac:dyDescent="0.15">
      <c r="A52" s="135">
        <v>9</v>
      </c>
      <c r="B52" s="15" t="s">
        <v>65</v>
      </c>
      <c r="C52" s="135">
        <v>9</v>
      </c>
      <c r="D52" s="15" t="s">
        <v>79</v>
      </c>
      <c r="E52" s="135">
        <v>9</v>
      </c>
      <c r="F52" s="15" t="s">
        <v>98</v>
      </c>
    </row>
    <row r="53" spans="1:11" x14ac:dyDescent="0.15">
      <c r="A53" s="135">
        <v>10</v>
      </c>
      <c r="B53" s="15" t="s">
        <v>58</v>
      </c>
      <c r="C53" s="135">
        <v>10</v>
      </c>
      <c r="D53" s="15" t="s">
        <v>83</v>
      </c>
      <c r="E53" s="135">
        <v>10</v>
      </c>
      <c r="F53" s="15" t="s">
        <v>99</v>
      </c>
    </row>
    <row r="54" spans="1:11" x14ac:dyDescent="0.15">
      <c r="A54" s="135">
        <v>11</v>
      </c>
      <c r="B54" s="15" t="s">
        <v>74</v>
      </c>
      <c r="C54" s="135">
        <v>11</v>
      </c>
      <c r="D54" s="15" t="s">
        <v>84</v>
      </c>
      <c r="E54" s="135">
        <v>11</v>
      </c>
      <c r="F54" s="15" t="s">
        <v>100</v>
      </c>
    </row>
    <row r="55" spans="1:11" x14ac:dyDescent="0.15">
      <c r="A55" s="135">
        <v>12</v>
      </c>
      <c r="B55" s="15" t="s">
        <v>62</v>
      </c>
      <c r="C55" s="135">
        <v>12</v>
      </c>
      <c r="D55" s="15" t="s">
        <v>85</v>
      </c>
      <c r="E55" s="135"/>
      <c r="F55" s="16"/>
    </row>
    <row r="56" spans="1:11" x14ac:dyDescent="0.15">
      <c r="A56" s="135">
        <v>13</v>
      </c>
      <c r="B56" s="15" t="s">
        <v>72</v>
      </c>
      <c r="C56" s="135">
        <v>13</v>
      </c>
      <c r="D56" s="15" t="s">
        <v>86</v>
      </c>
      <c r="E56" s="135"/>
      <c r="F56" s="16"/>
    </row>
    <row r="57" spans="1:11" x14ac:dyDescent="0.15">
      <c r="A57" s="135"/>
      <c r="B57" s="15"/>
      <c r="C57" s="135">
        <v>14</v>
      </c>
      <c r="D57" s="15" t="s">
        <v>88</v>
      </c>
      <c r="E57" s="135"/>
      <c r="F57" s="16"/>
    </row>
    <row r="58" spans="1:11" x14ac:dyDescent="0.15">
      <c r="A58" s="135"/>
      <c r="B58" s="15"/>
      <c r="C58" s="135">
        <v>15</v>
      </c>
      <c r="D58" s="15" t="s">
        <v>68</v>
      </c>
      <c r="E58" s="135"/>
      <c r="F58" s="16"/>
    </row>
    <row r="59" spans="1:11" x14ac:dyDescent="0.15">
      <c r="A59" s="135"/>
      <c r="B59" s="15"/>
      <c r="C59" s="135">
        <v>16</v>
      </c>
      <c r="D59" s="15" t="s">
        <v>70</v>
      </c>
      <c r="E59" s="135"/>
      <c r="F59" s="16"/>
    </row>
    <row r="60" spans="1:11" x14ac:dyDescent="0.15">
      <c r="A60" s="135"/>
      <c r="B60" s="15"/>
      <c r="C60" s="135">
        <v>17</v>
      </c>
      <c r="D60" s="15" t="s">
        <v>76</v>
      </c>
      <c r="E60" s="135"/>
      <c r="F60" s="16"/>
    </row>
  </sheetData>
  <mergeCells count="4">
    <mergeCell ref="A1:F1"/>
    <mergeCell ref="A27:F27"/>
    <mergeCell ref="A42:F42"/>
    <mergeCell ref="I42:K42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35D3C-7F3B-0E4E-8842-A5605DC66E50}">
  <sheetPr codeName="Sheet1"/>
  <dimension ref="B2:D11"/>
  <sheetViews>
    <sheetView showGridLines="0" workbookViewId="0">
      <selection activeCell="D3" sqref="D3:D11"/>
    </sheetView>
  </sheetViews>
  <sheetFormatPr baseColWidth="10" defaultColWidth="11.5" defaultRowHeight="16" x14ac:dyDescent="0.2"/>
  <cols>
    <col min="1" max="1" width="11.5" style="12"/>
    <col min="2" max="2" width="18.33203125" style="12" customWidth="1"/>
    <col min="3" max="3" width="3.83203125" style="13" customWidth="1"/>
    <col min="4" max="4" width="136.1640625" style="63" customWidth="1"/>
    <col min="5" max="5" width="48.1640625" style="12" customWidth="1"/>
    <col min="6" max="16384" width="11.5" style="12"/>
  </cols>
  <sheetData>
    <row r="2" spans="2:4" ht="17" thickBot="1" x14ac:dyDescent="0.25"/>
    <row r="3" spans="2:4" ht="17" thickBot="1" x14ac:dyDescent="0.25">
      <c r="B3" s="12" t="s">
        <v>45</v>
      </c>
      <c r="C3" s="13" t="s">
        <v>48</v>
      </c>
      <c r="D3" s="64"/>
    </row>
    <row r="4" spans="2:4" ht="17" thickBot="1" x14ac:dyDescent="0.25"/>
    <row r="5" spans="2:4" ht="17" thickBot="1" x14ac:dyDescent="0.25">
      <c r="B5" s="12" t="s">
        <v>46</v>
      </c>
      <c r="C5" s="13" t="s">
        <v>48</v>
      </c>
      <c r="D5" s="64"/>
    </row>
    <row r="6" spans="2:4" ht="17" thickBot="1" x14ac:dyDescent="0.25"/>
    <row r="7" spans="2:4" ht="17" thickBot="1" x14ac:dyDescent="0.25">
      <c r="B7" s="12" t="s">
        <v>47</v>
      </c>
      <c r="C7" s="13" t="s">
        <v>48</v>
      </c>
      <c r="D7" s="64"/>
    </row>
    <row r="8" spans="2:4" ht="17" thickBot="1" x14ac:dyDescent="0.25"/>
    <row r="9" spans="2:4" ht="17" thickBot="1" x14ac:dyDescent="0.25">
      <c r="B9" s="12" t="s">
        <v>126</v>
      </c>
      <c r="C9" s="13" t="s">
        <v>48</v>
      </c>
      <c r="D9" s="64"/>
    </row>
    <row r="10" spans="2:4" ht="17" thickBot="1" x14ac:dyDescent="0.25">
      <c r="D10" s="60"/>
    </row>
    <row r="11" spans="2:4" ht="17" thickBot="1" x14ac:dyDescent="0.25">
      <c r="B11" s="12" t="s">
        <v>92</v>
      </c>
      <c r="C11" s="13" t="s">
        <v>48</v>
      </c>
      <c r="D11" s="6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4C8A2-88E0-6A49-A4A8-2BB0EECAB7A7}">
  <sheetPr codeName="Sheet2"/>
  <dimension ref="A1:E36"/>
  <sheetViews>
    <sheetView showGridLines="0" zoomScale="118" zoomScaleNormal="80" workbookViewId="0">
      <selection activeCell="E7" sqref="E7"/>
    </sheetView>
  </sheetViews>
  <sheetFormatPr baseColWidth="10" defaultColWidth="8.83203125" defaultRowHeight="16" x14ac:dyDescent="0.2"/>
  <cols>
    <col min="1" max="1" width="6.33203125" style="49" bestFit="1" customWidth="1"/>
    <col min="2" max="2" width="38.6640625" style="49" bestFit="1" customWidth="1"/>
    <col min="3" max="3" width="7" style="49" bestFit="1" customWidth="1"/>
    <col min="4" max="5" width="14.83203125" style="49" customWidth="1"/>
    <col min="6" max="16384" width="8.83203125" style="49"/>
  </cols>
  <sheetData>
    <row r="1" spans="1:5" x14ac:dyDescent="0.2">
      <c r="A1" s="91" t="s">
        <v>125</v>
      </c>
      <c r="B1" s="91"/>
      <c r="C1" s="91"/>
      <c r="D1" s="91"/>
      <c r="E1" s="91"/>
    </row>
    <row r="2" spans="1:5" x14ac:dyDescent="0.2">
      <c r="A2" s="91">
        <f>Evaluator!D11</f>
        <v>0</v>
      </c>
      <c r="B2" s="91"/>
      <c r="C2" s="91"/>
      <c r="D2" s="91"/>
      <c r="E2" s="91"/>
    </row>
    <row r="3" spans="1:5" x14ac:dyDescent="0.2">
      <c r="A3" s="91" t="str">
        <f>"TAHUN "&amp;Evaluator!D9</f>
        <v xml:space="preserve">TAHUN </v>
      </c>
      <c r="B3" s="91"/>
      <c r="C3" s="91"/>
      <c r="D3" s="91"/>
      <c r="E3" s="91"/>
    </row>
    <row r="5" spans="1:5" x14ac:dyDescent="0.2">
      <c r="A5" s="96" t="s">
        <v>0</v>
      </c>
      <c r="B5" s="96" t="s">
        <v>1</v>
      </c>
      <c r="C5" s="96" t="s">
        <v>18</v>
      </c>
      <c r="D5" s="96" t="s">
        <v>44</v>
      </c>
      <c r="E5" s="96"/>
    </row>
    <row r="6" spans="1:5" x14ac:dyDescent="0.2">
      <c r="A6" s="96"/>
      <c r="B6" s="96"/>
      <c r="C6" s="96"/>
      <c r="D6" s="31">
        <f>E6-1</f>
        <v>2021</v>
      </c>
      <c r="E6" s="31">
        <v>2022</v>
      </c>
    </row>
    <row r="7" spans="1:5" ht="17" x14ac:dyDescent="0.2">
      <c r="A7" s="45">
        <v>1</v>
      </c>
      <c r="B7" s="46" t="s">
        <v>121</v>
      </c>
      <c r="C7" s="47">
        <v>30</v>
      </c>
      <c r="D7" s="50"/>
      <c r="E7" s="47">
        <f>'LKE Gab.'!I6</f>
        <v>0</v>
      </c>
    </row>
    <row r="8" spans="1:5" ht="17" x14ac:dyDescent="0.2">
      <c r="A8" s="44">
        <v>2</v>
      </c>
      <c r="B8" s="46" t="s">
        <v>122</v>
      </c>
      <c r="C8" s="48">
        <v>30</v>
      </c>
      <c r="D8" s="51"/>
      <c r="E8" s="47">
        <f>'LKE Gab.'!I10</f>
        <v>0</v>
      </c>
    </row>
    <row r="9" spans="1:5" ht="17" x14ac:dyDescent="0.2">
      <c r="A9" s="44">
        <v>3</v>
      </c>
      <c r="B9" s="46" t="s">
        <v>123</v>
      </c>
      <c r="C9" s="48">
        <v>15</v>
      </c>
      <c r="D9" s="51"/>
      <c r="E9" s="47">
        <f>'LKE Gab.'!I14</f>
        <v>0</v>
      </c>
    </row>
    <row r="10" spans="1:5" ht="17" x14ac:dyDescent="0.2">
      <c r="A10" s="44">
        <v>4</v>
      </c>
      <c r="B10" s="46" t="s">
        <v>124</v>
      </c>
      <c r="C10" s="48">
        <v>25</v>
      </c>
      <c r="D10" s="51"/>
      <c r="E10" s="47">
        <f>'LKE Gab.'!I18</f>
        <v>0</v>
      </c>
    </row>
    <row r="11" spans="1:5" ht="17" x14ac:dyDescent="0.2">
      <c r="A11" s="94" t="s">
        <v>44</v>
      </c>
      <c r="B11" s="94"/>
      <c r="C11" s="94"/>
      <c r="D11" s="52" t="str">
        <f>IF(D7="","Belum Input",SUM(D7:D10))</f>
        <v>Belum Input</v>
      </c>
      <c r="E11" s="52">
        <f>SUM(E7:E10)+0.01</f>
        <v>0.01</v>
      </c>
    </row>
    <row r="12" spans="1:5" ht="20" x14ac:dyDescent="0.2">
      <c r="D12" s="53" t="str">
        <f>IF(D11&gt;90,"AA",IF(D11&gt;80,"A",IF(D11&gt;70,"BB",IF(D11&gt;60,"B",IF(D11&gt;50,"CC",IF(D11&gt;30,"C",IF(D11&lt;=30,"D","Belum Input")))))))</f>
        <v>AA</v>
      </c>
      <c r="E12" s="53" t="str">
        <f>IF(E11&gt;90,"AA",IF(E11&gt;80,"A",IF(E11&gt;70,"BB",IF(E11&gt;60,"B",IF(E11&gt;50,"CC",IF(E11&gt;30,"C",IF(E11&lt;=30,"D","Belum Input")))))))</f>
        <v>D</v>
      </c>
    </row>
    <row r="13" spans="1:5" x14ac:dyDescent="0.2">
      <c r="E13" s="54"/>
    </row>
    <row r="14" spans="1:5" x14ac:dyDescent="0.2">
      <c r="A14" s="55" t="s">
        <v>0</v>
      </c>
      <c r="B14" s="93" t="s">
        <v>49</v>
      </c>
      <c r="C14" s="93"/>
      <c r="D14" s="93"/>
      <c r="E14" s="93"/>
    </row>
    <row r="15" spans="1:5" x14ac:dyDescent="0.2">
      <c r="A15" s="56">
        <v>1</v>
      </c>
      <c r="B15" s="90"/>
      <c r="C15" s="90"/>
      <c r="D15" s="90"/>
      <c r="E15" s="90"/>
    </row>
    <row r="16" spans="1:5" x14ac:dyDescent="0.2">
      <c r="A16" s="57">
        <v>2</v>
      </c>
      <c r="B16" s="90"/>
      <c r="C16" s="90"/>
      <c r="D16" s="90"/>
      <c r="E16" s="90"/>
    </row>
    <row r="17" spans="1:5" x14ac:dyDescent="0.2">
      <c r="A17" s="56">
        <v>3</v>
      </c>
      <c r="B17" s="90"/>
      <c r="C17" s="90"/>
      <c r="D17" s="90"/>
      <c r="E17" s="90"/>
    </row>
    <row r="18" spans="1:5" x14ac:dyDescent="0.2">
      <c r="A18" s="57">
        <v>4</v>
      </c>
      <c r="B18" s="90"/>
      <c r="C18" s="90"/>
      <c r="D18" s="90"/>
      <c r="E18" s="90"/>
    </row>
    <row r="19" spans="1:5" x14ac:dyDescent="0.2">
      <c r="A19" s="56">
        <v>5</v>
      </c>
      <c r="B19" s="90"/>
      <c r="C19" s="90"/>
      <c r="D19" s="90"/>
      <c r="E19" s="90"/>
    </row>
    <row r="20" spans="1:5" x14ac:dyDescent="0.2">
      <c r="A20" s="57">
        <v>6</v>
      </c>
      <c r="B20" s="90"/>
      <c r="C20" s="90"/>
      <c r="D20" s="90"/>
      <c r="E20" s="90"/>
    </row>
    <row r="21" spans="1:5" x14ac:dyDescent="0.2">
      <c r="A21" s="56">
        <v>7</v>
      </c>
      <c r="B21" s="90"/>
      <c r="C21" s="90"/>
      <c r="D21" s="90"/>
      <c r="E21" s="90"/>
    </row>
    <row r="22" spans="1:5" x14ac:dyDescent="0.2">
      <c r="A22" s="57">
        <v>8</v>
      </c>
      <c r="B22" s="90"/>
      <c r="C22" s="90"/>
      <c r="D22" s="90"/>
      <c r="E22" s="90"/>
    </row>
    <row r="23" spans="1:5" x14ac:dyDescent="0.2">
      <c r="A23" s="56">
        <v>9</v>
      </c>
      <c r="B23" s="90"/>
      <c r="C23" s="90"/>
      <c r="D23" s="90"/>
      <c r="E23" s="90"/>
    </row>
    <row r="24" spans="1:5" x14ac:dyDescent="0.2">
      <c r="A24" s="58">
        <v>10</v>
      </c>
      <c r="B24" s="92"/>
      <c r="C24" s="92"/>
      <c r="D24" s="92"/>
      <c r="E24" s="92"/>
    </row>
    <row r="25" spans="1:5" x14ac:dyDescent="0.2">
      <c r="A25" s="61"/>
      <c r="B25" s="62"/>
      <c r="C25" s="62"/>
      <c r="D25" s="62"/>
      <c r="E25" s="62"/>
    </row>
    <row r="26" spans="1:5" x14ac:dyDescent="0.2">
      <c r="A26" s="59" t="s">
        <v>0</v>
      </c>
      <c r="B26" s="95" t="s">
        <v>50</v>
      </c>
      <c r="C26" s="95"/>
      <c r="D26" s="95"/>
      <c r="E26" s="95"/>
    </row>
    <row r="27" spans="1:5" x14ac:dyDescent="0.2">
      <c r="A27" s="56">
        <v>1</v>
      </c>
      <c r="B27" s="90"/>
      <c r="C27" s="90"/>
      <c r="D27" s="90"/>
      <c r="E27" s="90"/>
    </row>
    <row r="28" spans="1:5" x14ac:dyDescent="0.2">
      <c r="A28" s="57">
        <v>2</v>
      </c>
      <c r="B28" s="90"/>
      <c r="C28" s="90"/>
      <c r="D28" s="90"/>
      <c r="E28" s="90"/>
    </row>
    <row r="29" spans="1:5" x14ac:dyDescent="0.2">
      <c r="A29" s="56">
        <v>3</v>
      </c>
      <c r="B29" s="90"/>
      <c r="C29" s="90"/>
      <c r="D29" s="90"/>
      <c r="E29" s="90"/>
    </row>
    <row r="30" spans="1:5" x14ac:dyDescent="0.2">
      <c r="A30" s="57">
        <v>4</v>
      </c>
      <c r="B30" s="90"/>
      <c r="C30" s="90"/>
      <c r="D30" s="90"/>
      <c r="E30" s="90"/>
    </row>
    <row r="31" spans="1:5" x14ac:dyDescent="0.2">
      <c r="A31" s="56">
        <v>5</v>
      </c>
      <c r="B31" s="90"/>
      <c r="C31" s="90"/>
      <c r="D31" s="90"/>
      <c r="E31" s="90"/>
    </row>
    <row r="32" spans="1:5" x14ac:dyDescent="0.2">
      <c r="A32" s="57">
        <v>6</v>
      </c>
      <c r="B32" s="90"/>
      <c r="C32" s="90"/>
      <c r="D32" s="90"/>
      <c r="E32" s="90"/>
    </row>
    <row r="33" spans="1:5" x14ac:dyDescent="0.2">
      <c r="A33" s="56">
        <v>7</v>
      </c>
      <c r="B33" s="90"/>
      <c r="C33" s="90"/>
      <c r="D33" s="90"/>
      <c r="E33" s="90"/>
    </row>
    <row r="34" spans="1:5" x14ac:dyDescent="0.2">
      <c r="A34" s="57">
        <v>8</v>
      </c>
      <c r="B34" s="90"/>
      <c r="C34" s="90"/>
      <c r="D34" s="90"/>
      <c r="E34" s="90"/>
    </row>
    <row r="35" spans="1:5" x14ac:dyDescent="0.2">
      <c r="A35" s="56">
        <v>9</v>
      </c>
      <c r="B35" s="90"/>
      <c r="C35" s="90"/>
      <c r="D35" s="90"/>
      <c r="E35" s="90"/>
    </row>
    <row r="36" spans="1:5" x14ac:dyDescent="0.2">
      <c r="A36" s="57">
        <v>10</v>
      </c>
      <c r="B36" s="90"/>
      <c r="C36" s="90"/>
      <c r="D36" s="90"/>
      <c r="E36" s="90"/>
    </row>
  </sheetData>
  <mergeCells count="30">
    <mergeCell ref="A5:A6"/>
    <mergeCell ref="B5:B6"/>
    <mergeCell ref="C5:C6"/>
    <mergeCell ref="D5:E5"/>
    <mergeCell ref="B14:E14"/>
    <mergeCell ref="A11:C11"/>
    <mergeCell ref="B26:E26"/>
    <mergeCell ref="B15:E15"/>
    <mergeCell ref="B16:E16"/>
    <mergeCell ref="B17:E17"/>
    <mergeCell ref="B18:E18"/>
    <mergeCell ref="B19:E19"/>
    <mergeCell ref="B20:E20"/>
    <mergeCell ref="B21:E21"/>
    <mergeCell ref="B34:E34"/>
    <mergeCell ref="B35:E35"/>
    <mergeCell ref="B36:E36"/>
    <mergeCell ref="A1:E1"/>
    <mergeCell ref="A2:E2"/>
    <mergeCell ref="A3:E3"/>
    <mergeCell ref="B29:E29"/>
    <mergeCell ref="B30:E30"/>
    <mergeCell ref="B31:E31"/>
    <mergeCell ref="B32:E32"/>
    <mergeCell ref="B33:E33"/>
    <mergeCell ref="B22:E22"/>
    <mergeCell ref="B23:E23"/>
    <mergeCell ref="B24:E24"/>
    <mergeCell ref="B27:E27"/>
    <mergeCell ref="B28:E2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38D64-028F-4AEB-9E87-C8A4862A0C98}">
  <sheetPr codeName="Sheet3"/>
  <dimension ref="A1:J23"/>
  <sheetViews>
    <sheetView showGridLines="0" zoomScaleNormal="80" workbookViewId="0">
      <pane ySplit="5" topLeftCell="A6" activePane="bottomLeft" state="frozen"/>
      <selection pane="bottomLeft" activeCell="G12" sqref="G12"/>
    </sheetView>
  </sheetViews>
  <sheetFormatPr baseColWidth="10" defaultColWidth="8.83203125" defaultRowHeight="15" x14ac:dyDescent="0.2"/>
  <cols>
    <col min="1" max="1" width="4" bestFit="1" customWidth="1"/>
    <col min="2" max="2" width="72.6640625" customWidth="1"/>
    <col min="3" max="3" width="7" bestFit="1" customWidth="1"/>
    <col min="4" max="4" width="12" style="1" customWidth="1"/>
    <col min="5" max="8" width="12" customWidth="1"/>
    <col min="9" max="10" width="11.6640625" customWidth="1"/>
  </cols>
  <sheetData>
    <row r="1" spans="1:10" ht="19" x14ac:dyDescent="0.25">
      <c r="A1" s="98" t="s">
        <v>213</v>
      </c>
      <c r="B1" s="98"/>
      <c r="C1" s="98"/>
      <c r="D1" s="98"/>
      <c r="E1" s="98"/>
      <c r="F1" s="98"/>
      <c r="G1" s="98"/>
      <c r="H1" s="98"/>
      <c r="I1" s="98"/>
    </row>
    <row r="2" spans="1:10" ht="19" x14ac:dyDescent="0.25">
      <c r="A2" s="98">
        <f>Evaluator!D11</f>
        <v>0</v>
      </c>
      <c r="B2" s="98"/>
      <c r="C2" s="98"/>
      <c r="D2" s="98"/>
      <c r="E2" s="98"/>
      <c r="F2" s="98"/>
      <c r="G2" s="98"/>
      <c r="H2" s="98"/>
      <c r="I2" s="98"/>
    </row>
    <row r="3" spans="1:10" ht="19" x14ac:dyDescent="0.25">
      <c r="A3" s="98">
        <f>Evaluator!D9</f>
        <v>0</v>
      </c>
      <c r="B3" s="98"/>
      <c r="C3" s="98"/>
      <c r="D3" s="98"/>
      <c r="E3" s="98"/>
      <c r="F3" s="98"/>
      <c r="G3" s="98"/>
      <c r="H3" s="98"/>
      <c r="I3" s="98"/>
    </row>
    <row r="4" spans="1:10" x14ac:dyDescent="0.2">
      <c r="A4" s="2"/>
      <c r="B4" s="2"/>
      <c r="C4" s="2"/>
    </row>
    <row r="5" spans="1:10" ht="34" x14ac:dyDescent="0.2">
      <c r="A5" s="31" t="s">
        <v>0</v>
      </c>
      <c r="B5" s="31" t="s">
        <v>1</v>
      </c>
      <c r="C5" s="31" t="s">
        <v>18</v>
      </c>
      <c r="D5" s="30" t="s">
        <v>210</v>
      </c>
      <c r="E5" s="31" t="s">
        <v>14</v>
      </c>
      <c r="F5" s="31" t="s">
        <v>15</v>
      </c>
      <c r="G5" s="31" t="s">
        <v>16</v>
      </c>
      <c r="H5" s="30" t="s">
        <v>120</v>
      </c>
      <c r="I5" s="99" t="s">
        <v>211</v>
      </c>
      <c r="J5" s="100"/>
    </row>
    <row r="6" spans="1:10" ht="17" x14ac:dyDescent="0.2">
      <c r="A6" s="32">
        <v>1</v>
      </c>
      <c r="B6" s="33" t="s">
        <v>2</v>
      </c>
      <c r="C6" s="34">
        <v>30</v>
      </c>
      <c r="D6" s="35"/>
      <c r="E6" s="36"/>
      <c r="F6" s="36"/>
      <c r="G6" s="36"/>
      <c r="H6" s="36"/>
      <c r="I6" s="37">
        <f>I7+I8+I9</f>
        <v>0</v>
      </c>
      <c r="J6" s="85">
        <f>I6/C6</f>
        <v>0</v>
      </c>
    </row>
    <row r="7" spans="1:10" s="80" customFormat="1" ht="17" x14ac:dyDescent="0.2">
      <c r="A7" s="77" t="s">
        <v>3</v>
      </c>
      <c r="B7" s="76" t="s">
        <v>160</v>
      </c>
      <c r="C7" s="78">
        <f>C6*20%</f>
        <v>6</v>
      </c>
      <c r="D7" s="65" t="str">
        <f>Instansi!E4</f>
        <v>Belum Diisi</v>
      </c>
      <c r="E7" s="84">
        <f>AVERAGE(IF('U1'!E4="Belum Diisi",0,'U1'!E4),IF('U2'!E4="Belum Diisi",0,'U2'!E4),IF('U3'!E4="Belum Diisi",0,'U3'!E4))</f>
        <v>0</v>
      </c>
      <c r="F7" s="84">
        <f>AVERAGE(IF('P1'!E4="Belum Diisi",0,'P1'!E4),IF('P2'!E4="Belum Diisi",0,'P2'!E4),IF('P3'!E4="Belum Diisi",0,'P3'!E4))</f>
        <v>0</v>
      </c>
      <c r="G7" s="84">
        <f>AVERAGE(IF('T1'!E4="Belum Diisi",0,'T1'!E4),IF('T2'!E4="Belum Diisi",0,'T2'!E4),IF('T3'!E4="Belum Diisi",0,'T3'!E4))</f>
        <v>0</v>
      </c>
      <c r="H7" s="84">
        <f>AVERAGE(E7:G7)</f>
        <v>0</v>
      </c>
      <c r="I7" s="79">
        <f>AVERAGE(D7,H7)</f>
        <v>0</v>
      </c>
      <c r="J7" s="86">
        <f t="shared" ref="J7:J21" si="0">I7/C7</f>
        <v>0</v>
      </c>
    </row>
    <row r="8" spans="1:10" s="80" customFormat="1" ht="68" x14ac:dyDescent="0.2">
      <c r="A8" s="77" t="s">
        <v>19</v>
      </c>
      <c r="B8" s="76" t="s">
        <v>172</v>
      </c>
      <c r="C8" s="78">
        <f>C6*30%</f>
        <v>9</v>
      </c>
      <c r="D8" s="65" t="str">
        <f>Instansi!E13</f>
        <v>Belum Diisi</v>
      </c>
      <c r="E8" s="84">
        <f>AVERAGE(IF('U1'!E12="Belum Diisi",0,'U1'!E12),IF('U2'!E5="Belum Diisi",0,'U2'!E12),IF('U3'!E12="Belum Diisi",0,'U3'!E12))</f>
        <v>0</v>
      </c>
      <c r="F8" s="84">
        <f>AVERAGE(IF('P1'!E12="Belum Diisi",0,'P1'!E12),IF('P2'!E5="Belum Diisi",0,'P2'!E12),IF('P3'!E12="Belum Diisi",0,'P3'!E12))</f>
        <v>0</v>
      </c>
      <c r="G8" s="84">
        <f>AVERAGE(IF('T1'!E12="Belum Diisi",0,'T1'!E12),IF('T2'!E5="Belum Diisi",0,'T2'!E12),IF('T3'!E12="Belum Diisi",0,'T3'!E12))</f>
        <v>0</v>
      </c>
      <c r="H8" s="84">
        <f t="shared" ref="H8:H21" si="1">AVERAGE(E8:G8)</f>
        <v>0</v>
      </c>
      <c r="I8" s="79">
        <f>AVERAGE(D8,H8)</f>
        <v>0</v>
      </c>
      <c r="J8" s="86">
        <f t="shared" si="0"/>
        <v>0</v>
      </c>
    </row>
    <row r="9" spans="1:10" s="80" customFormat="1" ht="34" x14ac:dyDescent="0.2">
      <c r="A9" s="77" t="s">
        <v>20</v>
      </c>
      <c r="B9" s="76" t="s">
        <v>171</v>
      </c>
      <c r="C9" s="78">
        <f>C6*50%</f>
        <v>15</v>
      </c>
      <c r="D9" s="65" t="str">
        <f>Instansi!E24</f>
        <v>Belum Diisi</v>
      </c>
      <c r="E9" s="84">
        <f>AVERAGE(IF('U1'!E25="Belum Diisi",0,'U1'!E25),IF('U2'!E25="Belum Diisi",0,'U2'!E25),IF('U3'!E25="Belum Diisi",0,'U3'!E25))</f>
        <v>0</v>
      </c>
      <c r="F9" s="84">
        <f>AVERAGE(IF('P1'!E25="Belum Diisi",0,'P1'!E25),IF('P2'!E25="Belum Diisi",0,'P2'!E25),IF('P3'!E25="Belum Diisi",0,'P3'!E25))</f>
        <v>0</v>
      </c>
      <c r="G9" s="84">
        <f>AVERAGE(IF('T1'!E25="Belum Diisi",0,'T1'!E25),IF('T2'!E25="Belum Diisi",0,'T2'!E25),IF('T3'!E25="Belum Diisi",0,'T3'!E25))</f>
        <v>0</v>
      </c>
      <c r="H9" s="84">
        <f t="shared" si="1"/>
        <v>0</v>
      </c>
      <c r="I9" s="79">
        <f>AVERAGE(D9,H9)</f>
        <v>0</v>
      </c>
      <c r="J9" s="86">
        <f t="shared" si="0"/>
        <v>0</v>
      </c>
    </row>
    <row r="10" spans="1:10" ht="17" x14ac:dyDescent="0.2">
      <c r="A10" s="38">
        <v>2</v>
      </c>
      <c r="B10" s="39" t="s">
        <v>21</v>
      </c>
      <c r="C10" s="40">
        <v>30</v>
      </c>
      <c r="D10" s="41"/>
      <c r="E10" s="42"/>
      <c r="F10" s="42"/>
      <c r="G10" s="42"/>
      <c r="H10" s="42"/>
      <c r="I10" s="43">
        <f>I11+I12+I13</f>
        <v>0</v>
      </c>
      <c r="J10" s="87">
        <f t="shared" si="0"/>
        <v>0</v>
      </c>
    </row>
    <row r="11" spans="1:10" s="80" customFormat="1" ht="17" x14ac:dyDescent="0.2">
      <c r="A11" s="77" t="s">
        <v>22</v>
      </c>
      <c r="B11" s="76" t="s">
        <v>183</v>
      </c>
      <c r="C11" s="78">
        <f>C10*20%</f>
        <v>6</v>
      </c>
      <c r="D11" s="65" t="str">
        <f>Instansi!E36</f>
        <v>Belum Diisi</v>
      </c>
      <c r="E11" s="84">
        <f>AVERAGE(IF('U1'!E36="Belum Diisi",0,'U1'!E36),IF('U2'!E36="Belum Diisi",0,'U2'!E36),IF('U3'!E27="Belum Diisi",0,'U3'!E36))</f>
        <v>0</v>
      </c>
      <c r="F11" s="84">
        <f>AVERAGE(IF('P1'!E36="Belum Diisi",0,'P1'!E36),IF('P2'!E36="Belum Diisi",0,'P2'!E36),IF('P3'!E27="Belum Diisi",0,'P3'!E36))</f>
        <v>0</v>
      </c>
      <c r="G11" s="84">
        <f>AVERAGE(IF('T1'!E36="Belum Diisi",0,'T1'!E36),IF('T2'!E36="Belum Diisi",0,'T2'!E36),IF('T3'!E27="Belum Diisi",0,'T3'!E36))</f>
        <v>0</v>
      </c>
      <c r="H11" s="84">
        <f t="shared" si="1"/>
        <v>0</v>
      </c>
      <c r="I11" s="79">
        <f>AVERAGE(D11,H11)</f>
        <v>0</v>
      </c>
      <c r="J11" s="86">
        <f t="shared" si="0"/>
        <v>0</v>
      </c>
    </row>
    <row r="12" spans="1:10" s="80" customFormat="1" ht="35" customHeight="1" x14ac:dyDescent="0.2">
      <c r="A12" s="77" t="s">
        <v>24</v>
      </c>
      <c r="B12" s="76" t="s">
        <v>190</v>
      </c>
      <c r="C12" s="78">
        <f>C10*30%</f>
        <v>9</v>
      </c>
      <c r="D12" s="65" t="str">
        <f>Instansi!E40</f>
        <v>Belum Diisi</v>
      </c>
      <c r="E12" s="84">
        <f>AVERAGE(IF('U1'!E40="Belum Diisi",0,'U1'!E40),IF('U2'!E40="Belum Diisi",0,'U2'!E40),IF('U3'!E40="Belum Diisi",0,'U3'!E40))</f>
        <v>0</v>
      </c>
      <c r="F12" s="84">
        <f>AVERAGE(IF('P1'!E40="Belum Diisi",0,'P1'!E40),IF('P2'!E40="Belum Diisi",0,'P2'!E40),IF('P3'!E40="Belum Diisi",0,'P3'!E40))</f>
        <v>0</v>
      </c>
      <c r="G12" s="84">
        <f>AVERAGE(IF('T1'!E40="Belum Diisi",0,'T1'!E40),IF('T2'!E40="Belum Diisi",0,'T2'!E40),IF('T3'!E40="Belum Diisi",0,'T3'!E40))</f>
        <v>0</v>
      </c>
      <c r="H12" s="84">
        <f t="shared" si="1"/>
        <v>0</v>
      </c>
      <c r="I12" s="79">
        <f>AVERAGE(D12,H12)</f>
        <v>0</v>
      </c>
      <c r="J12" s="86">
        <f t="shared" si="0"/>
        <v>0</v>
      </c>
    </row>
    <row r="13" spans="1:10" s="80" customFormat="1" ht="51" x14ac:dyDescent="0.2">
      <c r="A13" s="77" t="s">
        <v>25</v>
      </c>
      <c r="B13" s="76" t="s">
        <v>189</v>
      </c>
      <c r="C13" s="78">
        <f>C10*50%</f>
        <v>15</v>
      </c>
      <c r="D13" s="65" t="str">
        <f>Instansi!E46</f>
        <v>Belum Diisi</v>
      </c>
      <c r="E13" s="84">
        <f>AVERAGE(IF('U1'!E48="Belum Diisi",0,'U1'!E48),IF('U2'!E48="Belum Diisi",0,'U2'!E48),IF('U3'!E48="Belum Diisi",0,'U3'!E48))</f>
        <v>0</v>
      </c>
      <c r="F13" s="84">
        <f>AVERAGE(IF('P1'!E48="Belum Diisi",0,'P1'!E48),IF('P2'!E48="Belum Diisi",0,'P2'!E48),IF('P3'!E48="Belum Diisi",0,'P3'!E48))</f>
        <v>0</v>
      </c>
      <c r="G13" s="84">
        <f>AVERAGE(IF('T1'!E48="Belum Diisi",0,'T1'!E48),IF('T2'!E48="Belum Diisi",0,'T2'!E48),IF('T3'!E48="Belum Diisi",0,'T3'!E48))</f>
        <v>0</v>
      </c>
      <c r="H13" s="84">
        <f t="shared" si="1"/>
        <v>0</v>
      </c>
      <c r="I13" s="79">
        <f>AVERAGE(D13,H13)</f>
        <v>0</v>
      </c>
      <c r="J13" s="86">
        <f t="shared" si="0"/>
        <v>0</v>
      </c>
    </row>
    <row r="14" spans="1:10" ht="17" x14ac:dyDescent="0.2">
      <c r="A14" s="38">
        <v>3</v>
      </c>
      <c r="B14" s="39" t="s">
        <v>29</v>
      </c>
      <c r="C14" s="40">
        <v>15</v>
      </c>
      <c r="D14" s="41"/>
      <c r="E14" s="42"/>
      <c r="F14" s="42"/>
      <c r="G14" s="42"/>
      <c r="H14" s="42"/>
      <c r="I14" s="43">
        <f>I15+I16+I17</f>
        <v>0</v>
      </c>
      <c r="J14" s="87">
        <f t="shared" si="0"/>
        <v>0</v>
      </c>
    </row>
    <row r="15" spans="1:10" s="80" customFormat="1" ht="17" x14ac:dyDescent="0.2">
      <c r="A15" s="77" t="s">
        <v>30</v>
      </c>
      <c r="B15" s="76" t="s">
        <v>130</v>
      </c>
      <c r="C15" s="78">
        <f>C14*20%</f>
        <v>3</v>
      </c>
      <c r="D15" s="65" t="str">
        <f>Instansi!E59</f>
        <v>Belum Diisi</v>
      </c>
      <c r="E15" s="84">
        <f>AVERAGE(IF('U1'!E60="Belum Diisi",0,'U1'!E60),IF('U2'!E60="Belum Diisi",0,'U2'!E60),IF('U3'!E60="Belum Diisi",0,'U3'!E60))</f>
        <v>0</v>
      </c>
      <c r="F15" s="84">
        <f>AVERAGE(IF('P1'!E60="Belum Diisi",0,'P1'!E60),IF('P2'!E60="Belum Diisi",0,'P2'!E60),IF('P3'!E60="Belum Diisi",0,'P3'!E60))</f>
        <v>0</v>
      </c>
      <c r="G15" s="84">
        <f>AVERAGE(IF('T1'!E60="Belum Diisi",0,'T1'!E60),IF('T2'!E60="Belum Diisi",0,'T2'!E60),IF('T3'!E60="Belum Diisi",0,'T3'!E60))</f>
        <v>0</v>
      </c>
      <c r="H15" s="84">
        <f t="shared" si="1"/>
        <v>0</v>
      </c>
      <c r="I15" s="79">
        <f>AVERAGE(D15,H15)</f>
        <v>0</v>
      </c>
      <c r="J15" s="86">
        <f t="shared" si="0"/>
        <v>0</v>
      </c>
    </row>
    <row r="16" spans="1:10" s="80" customFormat="1" ht="51" x14ac:dyDescent="0.2">
      <c r="A16" s="77" t="s">
        <v>31</v>
      </c>
      <c r="B16" s="76" t="s">
        <v>129</v>
      </c>
      <c r="C16" s="78">
        <f>C14*30%</f>
        <v>4.5</v>
      </c>
      <c r="D16" s="65" t="str">
        <f>Instansi!E65</f>
        <v>Belum Diisi</v>
      </c>
      <c r="E16" s="84">
        <f>AVERAGE(IF('U1'!E67="Belum Diisi",0,'U1'!E67),IF('U2'!E67="Belum Diisi",0,'U2'!E67),IF('U3'!E67="Belum Diisi",0,'U3'!E67))</f>
        <v>0</v>
      </c>
      <c r="F16" s="84">
        <f>AVERAGE(IF('P1'!E67="Belum Diisi",0,'P1'!E67),IF('P2'!E67="Belum Diisi",0,'P2'!E67),IF('P3'!E67="Belum Diisi",0,'P3'!E67))</f>
        <v>0</v>
      </c>
      <c r="G16" s="84">
        <f>AVERAGE(IF('T1'!E67="Belum Diisi",0,'T1'!E67),IF('T2'!E67="Belum Diisi",0,'T2'!E67),IF('T3'!E67="Belum Diisi",0,'T3'!E67))</f>
        <v>0</v>
      </c>
      <c r="H16" s="84">
        <f t="shared" si="1"/>
        <v>0</v>
      </c>
      <c r="I16" s="79">
        <f>AVERAGE(D16,H16)</f>
        <v>0</v>
      </c>
      <c r="J16" s="86">
        <f t="shared" si="0"/>
        <v>0</v>
      </c>
    </row>
    <row r="17" spans="1:10" s="80" customFormat="1" ht="34" x14ac:dyDescent="0.2">
      <c r="A17" s="77" t="s">
        <v>32</v>
      </c>
      <c r="B17" s="76" t="s">
        <v>33</v>
      </c>
      <c r="C17" s="78">
        <f>C14*50%</f>
        <v>7.5</v>
      </c>
      <c r="D17" s="65" t="str">
        <f>Instansi!E77</f>
        <v>Belum Diisi</v>
      </c>
      <c r="E17" s="84">
        <f>AVERAGE(IF('U1'!E77="Belum Diisi",0,'U1'!E77),IF('U2'!E77="Belum Diisi",0,'U2'!E77),IF('U3'!E77="Belum Diisi",0,'U3'!E77))</f>
        <v>0</v>
      </c>
      <c r="F17" s="84">
        <f>AVERAGE(IF('P1'!E77="Belum Diisi",0,'P1'!E77),IF('P2'!E77="Belum Diisi",0,'P2'!E77),IF('P3'!E77="Belum Diisi",0,'P3'!E77))</f>
        <v>0</v>
      </c>
      <c r="G17" s="84">
        <f>AVERAGE(IF('T1'!E77="Belum Diisi",0,'T1'!E77),IF('T2'!E77="Belum Diisi",0,'T2'!E77),IF('T3'!E77="Belum Diisi",0,'T3'!E77))</f>
        <v>0</v>
      </c>
      <c r="H17" s="84">
        <f t="shared" si="1"/>
        <v>0</v>
      </c>
      <c r="I17" s="79">
        <f>AVERAGE(D17,H17)</f>
        <v>0</v>
      </c>
      <c r="J17" s="86">
        <f t="shared" si="0"/>
        <v>0</v>
      </c>
    </row>
    <row r="18" spans="1:10" ht="17" x14ac:dyDescent="0.2">
      <c r="A18" s="38">
        <v>4</v>
      </c>
      <c r="B18" s="39" t="s">
        <v>34</v>
      </c>
      <c r="C18" s="40">
        <v>25</v>
      </c>
      <c r="D18" s="41"/>
      <c r="E18" s="42"/>
      <c r="F18" s="42"/>
      <c r="G18" s="42"/>
      <c r="H18" s="42"/>
      <c r="I18" s="43">
        <f>I19+I20+I21</f>
        <v>0</v>
      </c>
      <c r="J18" s="87">
        <f t="shared" si="0"/>
        <v>0</v>
      </c>
    </row>
    <row r="19" spans="1:10" s="80" customFormat="1" ht="17" x14ac:dyDescent="0.2">
      <c r="A19" s="77" t="s">
        <v>35</v>
      </c>
      <c r="B19" s="76" t="s">
        <v>206</v>
      </c>
      <c r="C19" s="78">
        <f>C18*20%</f>
        <v>5</v>
      </c>
      <c r="D19" s="65" t="str">
        <f>Instansi!E86</f>
        <v>Belum Diisi</v>
      </c>
      <c r="E19" s="84">
        <f>AVERAGE(IF('U1'!E86="Belum Diisi",0,'U1'!E86),IF('U2'!E86="Belum Diisi",0,'U2'!E86),IF('U3'!E86="Belum Diisi",0,'U3'!E86))</f>
        <v>0</v>
      </c>
      <c r="F19" s="84">
        <f>AVERAGE(IF('P1'!E86="Belum Diisi",0,'P1'!E86),IF('P2'!E86="Belum Diisi",0,'P2'!E86),IF('P3'!E86="Belum Diisi",0,'P3'!E86))</f>
        <v>0</v>
      </c>
      <c r="G19" s="84">
        <f>AVERAGE(IF('T1'!E86="Belum Diisi",0,'T1'!E86),IF('T2'!E86="Belum Diisi",0,'T2'!E86),IF('T3'!E86="Belum Diisi",0,'T3'!E86))</f>
        <v>0</v>
      </c>
      <c r="H19" s="84">
        <f t="shared" si="1"/>
        <v>0</v>
      </c>
      <c r="I19" s="79">
        <f>AVERAGE(D19,H19)</f>
        <v>0</v>
      </c>
      <c r="J19" s="86">
        <f t="shared" si="0"/>
        <v>0</v>
      </c>
    </row>
    <row r="20" spans="1:10" s="80" customFormat="1" ht="34" x14ac:dyDescent="0.2">
      <c r="A20" s="77" t="s">
        <v>37</v>
      </c>
      <c r="B20" s="76" t="s">
        <v>36</v>
      </c>
      <c r="C20" s="78">
        <f>C18*30%</f>
        <v>7.5</v>
      </c>
      <c r="D20" s="65" t="str">
        <f>Instansi!E90</f>
        <v>Belum Diisi</v>
      </c>
      <c r="E20" s="84">
        <f>AVERAGE(IF('U1'!E90="Belum Diisi",0,'U1'!E90),IF('U2'!E90="Belum Diisi",0,'U2'!E90),IF('U3'!E90="Belum Diisi",0,'U3'!E90))</f>
        <v>0</v>
      </c>
      <c r="F20" s="84">
        <f>AVERAGE(IF('P1'!E90="Belum Diisi",0,'P1'!E90),IF('P2'!E90="Belum Diisi",0,'P2'!E90),IF('P3'!E90="Belum Diisi",0,'P3'!E90))</f>
        <v>0</v>
      </c>
      <c r="G20" s="84">
        <f>AVERAGE(IF('T1'!E90="Belum Diisi",0,'T1'!E90),IF('T2'!E90="Belum Diisi",0,'T2'!E90),IF('T3'!E90="Belum Diisi",0,'T3'!E90))</f>
        <v>0</v>
      </c>
      <c r="H20" s="84">
        <f t="shared" si="1"/>
        <v>0</v>
      </c>
      <c r="I20" s="79">
        <f>AVERAGE(D20,H20)</f>
        <v>0</v>
      </c>
      <c r="J20" s="86">
        <f t="shared" si="0"/>
        <v>0</v>
      </c>
    </row>
    <row r="21" spans="1:10" s="80" customFormat="1" ht="51" x14ac:dyDescent="0.2">
      <c r="A21" s="77" t="s">
        <v>38</v>
      </c>
      <c r="B21" s="76" t="s">
        <v>153</v>
      </c>
      <c r="C21" s="78">
        <f>C18*50%</f>
        <v>12.5</v>
      </c>
      <c r="D21" s="65" t="str">
        <f>Instansi!E96</f>
        <v>Belum Diisi</v>
      </c>
      <c r="E21" s="84">
        <f>AVERAGE(IF('U1'!E96="Belum Diisi",0,'U1'!E96),IF('U2'!E96="Belum Diisi",0,'U2'!E96),IF('U3'!E96="Belum Diisi",0,'U3'!E96))</f>
        <v>0</v>
      </c>
      <c r="F21" s="84">
        <f>AVERAGE(IF('P1'!E96="Belum Diisi",0,'P1'!E96),IF('P2'!E96="Belum Diisi",0,'P2'!E96),IF('P3'!E96="Belum Diisi",0,'P3'!E96))</f>
        <v>0</v>
      </c>
      <c r="G21" s="84">
        <f>AVERAGE(IF('T1'!E96="Belum Diisi",0,'T1'!E96),IF('T2'!E96="Belum Diisi",0,'T2'!E96),IF('T3'!E96="Belum Diisi",0,'T3'!E96))</f>
        <v>0</v>
      </c>
      <c r="H21" s="84">
        <f t="shared" si="1"/>
        <v>0</v>
      </c>
      <c r="I21" s="79">
        <f>AVERAGE(D21,H21)</f>
        <v>0</v>
      </c>
      <c r="J21" s="86">
        <f t="shared" si="0"/>
        <v>0</v>
      </c>
    </row>
    <row r="22" spans="1:10" ht="19" x14ac:dyDescent="0.2">
      <c r="A22" s="97" t="s">
        <v>44</v>
      </c>
      <c r="B22" s="97"/>
      <c r="C22" s="97"/>
      <c r="D22" s="97"/>
      <c r="E22" s="97"/>
      <c r="F22" s="97"/>
      <c r="G22" s="97"/>
      <c r="H22" s="97"/>
      <c r="I22" s="81">
        <f>I6+I10+I14+I18+0.01</f>
        <v>0.01</v>
      </c>
      <c r="J22" s="81"/>
    </row>
    <row r="23" spans="1:10" x14ac:dyDescent="0.2">
      <c r="I23" s="3"/>
      <c r="J23" s="3"/>
    </row>
  </sheetData>
  <mergeCells count="5">
    <mergeCell ref="A22:H22"/>
    <mergeCell ref="A1:I1"/>
    <mergeCell ref="A2:I2"/>
    <mergeCell ref="A3:I3"/>
    <mergeCell ref="I5:J5"/>
  </mergeCells>
  <phoneticPr fontId="8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AEF32-E39F-A448-B55D-2D2DE6E32C33}">
  <sheetPr codeName="Sheet6"/>
  <dimension ref="A1:W102"/>
  <sheetViews>
    <sheetView showGridLines="0" zoomScale="116" zoomScaleNormal="70" workbookViewId="0">
      <pane ySplit="2" topLeftCell="A9" activePane="bottomLeft" state="frozen"/>
      <selection activeCell="B1" sqref="B1"/>
      <selection pane="bottomLeft" activeCell="D96" sqref="D96"/>
    </sheetView>
  </sheetViews>
  <sheetFormatPr baseColWidth="10" defaultColWidth="8.83203125" defaultRowHeight="15" x14ac:dyDescent="0.2"/>
  <cols>
    <col min="1" max="1" width="4" style="2" bestFit="1" customWidth="1"/>
    <col min="2" max="2" width="70" style="2" customWidth="1"/>
    <col min="3" max="3" width="6.83203125" style="2" bestFit="1" customWidth="1"/>
    <col min="4" max="5" width="9.6640625" style="1" bestFit="1" customWidth="1"/>
    <col min="6" max="7" width="63.83203125" style="129" customWidth="1"/>
    <col min="8" max="8" width="6.6640625" bestFit="1" customWidth="1"/>
    <col min="9" max="9" width="9.6640625" bestFit="1" customWidth="1"/>
    <col min="10" max="10" width="6.6640625" bestFit="1" customWidth="1"/>
    <col min="11" max="11" width="9.6640625" bestFit="1" customWidth="1"/>
    <col min="12" max="12" width="6.6640625" bestFit="1" customWidth="1"/>
    <col min="13" max="13" width="9.6640625" bestFit="1" customWidth="1"/>
    <col min="14" max="14" width="6.6640625" bestFit="1" customWidth="1"/>
    <col min="15" max="15" width="9.6640625" bestFit="1" customWidth="1"/>
    <col min="16" max="16" width="6.6640625" bestFit="1" customWidth="1"/>
    <col min="17" max="17" width="9.6640625" bestFit="1" customWidth="1"/>
    <col min="18" max="18" width="6.6640625" bestFit="1" customWidth="1"/>
    <col min="19" max="19" width="9.6640625" bestFit="1" customWidth="1"/>
    <col min="20" max="20" width="6.6640625" bestFit="1" customWidth="1"/>
    <col min="21" max="21" width="9.6640625" bestFit="1" customWidth="1"/>
    <col min="22" max="22" width="6.6640625" bestFit="1" customWidth="1"/>
    <col min="23" max="23" width="9.6640625" bestFit="1" customWidth="1"/>
  </cols>
  <sheetData>
    <row r="1" spans="1:23" ht="16" x14ac:dyDescent="0.2">
      <c r="A1" s="96" t="s">
        <v>0</v>
      </c>
      <c r="B1" s="96" t="s">
        <v>1</v>
      </c>
      <c r="C1" s="96" t="s">
        <v>18</v>
      </c>
      <c r="D1" s="96" t="s">
        <v>209</v>
      </c>
      <c r="E1" s="99"/>
      <c r="F1" s="96" t="s">
        <v>49</v>
      </c>
      <c r="G1" s="96" t="s">
        <v>128</v>
      </c>
    </row>
    <row r="2" spans="1:23" s="5" customFormat="1" ht="17" customHeight="1" x14ac:dyDescent="0.2">
      <c r="A2" s="96"/>
      <c r="B2" s="96"/>
      <c r="C2" s="96"/>
      <c r="D2" s="31" t="s">
        <v>39</v>
      </c>
      <c r="E2" s="66" t="s">
        <v>4</v>
      </c>
      <c r="F2" s="96"/>
      <c r="G2" s="96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</row>
    <row r="3" spans="1:23" ht="17" x14ac:dyDescent="0.2">
      <c r="A3" s="72">
        <v>1</v>
      </c>
      <c r="B3" s="70" t="s">
        <v>2</v>
      </c>
      <c r="C3" s="40">
        <v>30</v>
      </c>
      <c r="D3" s="41"/>
      <c r="E3" s="82">
        <f>SUM(E4,E13,E24)</f>
        <v>0</v>
      </c>
      <c r="F3" s="125"/>
      <c r="G3" s="125"/>
    </row>
    <row r="4" spans="1:23" ht="17" x14ac:dyDescent="0.2">
      <c r="A4" s="29" t="s">
        <v>3</v>
      </c>
      <c r="B4" s="7" t="s">
        <v>160</v>
      </c>
      <c r="C4" s="69">
        <f>C3*0.2</f>
        <v>6</v>
      </c>
      <c r="D4" s="73"/>
      <c r="E4" s="83" t="str">
        <f>IF(D4="AA",1*C4,IF(D4="A",0.9*C4,IF(D4="BB",0.8*C4,IF(D4="B",0.7*C4,IF(D4="CC",0.6*C4,IF(D4="C",0.5*C4,IF(D4="D",0.3*C4,IF(D4="E",0*C4,"Belum Diisi"))))))))</f>
        <v>Belum Diisi</v>
      </c>
      <c r="F4" s="126"/>
      <c r="G4" s="126"/>
    </row>
    <row r="5" spans="1:23" ht="16" x14ac:dyDescent="0.2">
      <c r="A5" s="105" t="s">
        <v>119</v>
      </c>
      <c r="B5" s="112"/>
      <c r="C5" s="112"/>
      <c r="D5" s="112"/>
      <c r="E5" s="112"/>
      <c r="F5" s="101"/>
      <c r="G5" s="101"/>
    </row>
    <row r="6" spans="1:23" ht="16" x14ac:dyDescent="0.2">
      <c r="A6" s="27">
        <v>1</v>
      </c>
      <c r="B6" s="104" t="s">
        <v>166</v>
      </c>
      <c r="C6" s="104"/>
      <c r="D6" s="104"/>
      <c r="E6" s="105"/>
      <c r="F6" s="102"/>
      <c r="G6" s="102"/>
    </row>
    <row r="7" spans="1:23" ht="16" x14ac:dyDescent="0.2">
      <c r="A7" s="27">
        <v>2</v>
      </c>
      <c r="B7" s="104" t="s">
        <v>161</v>
      </c>
      <c r="C7" s="104"/>
      <c r="D7" s="104"/>
      <c r="E7" s="105"/>
      <c r="F7" s="102"/>
      <c r="G7" s="102"/>
    </row>
    <row r="8" spans="1:23" ht="16" x14ac:dyDescent="0.2">
      <c r="A8" s="27">
        <v>3</v>
      </c>
      <c r="B8" s="104" t="s">
        <v>162</v>
      </c>
      <c r="C8" s="104"/>
      <c r="D8" s="104"/>
      <c r="E8" s="105"/>
      <c r="F8" s="102"/>
      <c r="G8" s="102"/>
    </row>
    <row r="9" spans="1:23" ht="16" x14ac:dyDescent="0.2">
      <c r="A9" s="27">
        <v>4</v>
      </c>
      <c r="B9" s="104" t="s">
        <v>163</v>
      </c>
      <c r="C9" s="104"/>
      <c r="D9" s="104"/>
      <c r="E9" s="105"/>
      <c r="F9" s="102"/>
      <c r="G9" s="102"/>
    </row>
    <row r="10" spans="1:23" ht="16" x14ac:dyDescent="0.2">
      <c r="A10" s="27">
        <v>5</v>
      </c>
      <c r="B10" s="104" t="s">
        <v>164</v>
      </c>
      <c r="C10" s="104"/>
      <c r="D10" s="104"/>
      <c r="E10" s="105"/>
      <c r="F10" s="102"/>
      <c r="G10" s="102"/>
    </row>
    <row r="11" spans="1:23" ht="16" x14ac:dyDescent="0.2">
      <c r="A11" s="27">
        <v>6</v>
      </c>
      <c r="B11" s="104" t="s">
        <v>165</v>
      </c>
      <c r="C11" s="104"/>
      <c r="D11" s="104"/>
      <c r="E11" s="105"/>
      <c r="F11" s="102"/>
      <c r="G11" s="102"/>
    </row>
    <row r="12" spans="1:23" ht="16" x14ac:dyDescent="0.2">
      <c r="A12" s="27">
        <v>7</v>
      </c>
      <c r="B12" s="104" t="s">
        <v>201</v>
      </c>
      <c r="C12" s="104"/>
      <c r="D12" s="104"/>
      <c r="E12" s="105"/>
      <c r="F12" s="103"/>
      <c r="G12" s="103"/>
    </row>
    <row r="13" spans="1:23" ht="68" x14ac:dyDescent="0.2">
      <c r="A13" s="29" t="s">
        <v>19</v>
      </c>
      <c r="B13" s="7" t="s">
        <v>172</v>
      </c>
      <c r="C13" s="4">
        <f>C3*0.3</f>
        <v>9</v>
      </c>
      <c r="D13" s="73"/>
      <c r="E13" s="83" t="str">
        <f>IF(D13="AA",1*C13,IF(D13="A",0.9*C13,IF(D13="BB",0.8*C13,IF(D13="B",0.7*C13,IF(D13="CC",0.6*C13,IF(D13="C",0.5*C13,IF(D13="D",0.3*C13,IF(D13="E",0*C13,"Belum Diisi"))))))))</f>
        <v>Belum Diisi</v>
      </c>
      <c r="F13" s="126"/>
      <c r="G13" s="126"/>
    </row>
    <row r="14" spans="1:23" ht="16" x14ac:dyDescent="0.2">
      <c r="A14" s="105" t="s">
        <v>119</v>
      </c>
      <c r="B14" s="112"/>
      <c r="C14" s="112"/>
      <c r="D14" s="112"/>
      <c r="E14" s="112"/>
      <c r="F14" s="101"/>
      <c r="G14" s="101"/>
    </row>
    <row r="15" spans="1:23" ht="16" x14ac:dyDescent="0.2">
      <c r="A15" s="27">
        <v>1</v>
      </c>
      <c r="B15" s="104" t="s">
        <v>167</v>
      </c>
      <c r="C15" s="104"/>
      <c r="D15" s="104"/>
      <c r="E15" s="105"/>
      <c r="F15" s="102"/>
      <c r="G15" s="102"/>
    </row>
    <row r="16" spans="1:23" ht="16" x14ac:dyDescent="0.2">
      <c r="A16" s="27">
        <v>2</v>
      </c>
      <c r="B16" s="104" t="s">
        <v>168</v>
      </c>
      <c r="C16" s="104"/>
      <c r="D16" s="104"/>
      <c r="E16" s="105"/>
      <c r="F16" s="102"/>
      <c r="G16" s="102"/>
    </row>
    <row r="17" spans="1:7" ht="33" customHeight="1" x14ac:dyDescent="0.2">
      <c r="A17" s="27">
        <v>3</v>
      </c>
      <c r="B17" s="104" t="s">
        <v>169</v>
      </c>
      <c r="C17" s="104"/>
      <c r="D17" s="104"/>
      <c r="E17" s="105"/>
      <c r="F17" s="102"/>
      <c r="G17" s="102"/>
    </row>
    <row r="18" spans="1:7" ht="18" customHeight="1" x14ac:dyDescent="0.2">
      <c r="A18" s="27">
        <v>4</v>
      </c>
      <c r="B18" s="104" t="s">
        <v>12</v>
      </c>
      <c r="C18" s="104"/>
      <c r="D18" s="104"/>
      <c r="E18" s="105"/>
      <c r="F18" s="102"/>
      <c r="G18" s="102"/>
    </row>
    <row r="19" spans="1:7" ht="16" x14ac:dyDescent="0.2">
      <c r="A19" s="27">
        <v>6</v>
      </c>
      <c r="B19" s="104" t="s">
        <v>170</v>
      </c>
      <c r="C19" s="104"/>
      <c r="D19" s="104"/>
      <c r="E19" s="105"/>
      <c r="F19" s="102"/>
      <c r="G19" s="102"/>
    </row>
    <row r="20" spans="1:7" ht="34" customHeight="1" x14ac:dyDescent="0.2">
      <c r="A20" s="27">
        <v>5</v>
      </c>
      <c r="B20" s="104" t="s">
        <v>173</v>
      </c>
      <c r="C20" s="104"/>
      <c r="D20" s="104"/>
      <c r="E20" s="105"/>
      <c r="F20" s="102"/>
      <c r="G20" s="102"/>
    </row>
    <row r="21" spans="1:7" ht="16" x14ac:dyDescent="0.2">
      <c r="A21" s="27">
        <v>7</v>
      </c>
      <c r="B21" s="104" t="s">
        <v>13</v>
      </c>
      <c r="C21" s="104"/>
      <c r="D21" s="104"/>
      <c r="E21" s="105"/>
      <c r="F21" s="102"/>
      <c r="G21" s="102"/>
    </row>
    <row r="22" spans="1:7" ht="34" customHeight="1" x14ac:dyDescent="0.2">
      <c r="A22" s="27">
        <v>8</v>
      </c>
      <c r="B22" s="104" t="s">
        <v>174</v>
      </c>
      <c r="C22" s="104"/>
      <c r="D22" s="104"/>
      <c r="E22" s="105"/>
      <c r="F22" s="102"/>
      <c r="G22" s="102"/>
    </row>
    <row r="23" spans="1:7" ht="33" customHeight="1" x14ac:dyDescent="0.2">
      <c r="A23" s="27">
        <v>9</v>
      </c>
      <c r="B23" s="104" t="s">
        <v>175</v>
      </c>
      <c r="C23" s="104"/>
      <c r="D23" s="104"/>
      <c r="E23" s="105"/>
      <c r="F23" s="102"/>
      <c r="G23" s="102"/>
    </row>
    <row r="24" spans="1:7" ht="34" x14ac:dyDescent="0.2">
      <c r="A24" s="29" t="s">
        <v>20</v>
      </c>
      <c r="B24" s="7" t="s">
        <v>171</v>
      </c>
      <c r="C24" s="4">
        <f>C3*0.5</f>
        <v>15</v>
      </c>
      <c r="D24" s="73"/>
      <c r="E24" s="83" t="str">
        <f>IF(D24="AA",1*C24,IF(D24="A",0.9*C24,IF(D24="BB",0.8*C24,IF(D24="B",0.7*C24,IF(D24="CC",0.6*C24,IF(D24="C",0.5*C24,IF(D24="D",0.3*C24,IF(D24="E",0*C24,"Belum Diisi"))))))))</f>
        <v>Belum Diisi</v>
      </c>
      <c r="F24" s="126"/>
      <c r="G24" s="126"/>
    </row>
    <row r="25" spans="1:7" ht="16" x14ac:dyDescent="0.2">
      <c r="A25" s="105" t="s">
        <v>119</v>
      </c>
      <c r="B25" s="112"/>
      <c r="C25" s="112"/>
      <c r="D25" s="112"/>
      <c r="E25" s="112"/>
      <c r="F25" s="101"/>
      <c r="G25" s="101"/>
    </row>
    <row r="26" spans="1:7" ht="16" x14ac:dyDescent="0.2">
      <c r="A26" s="28">
        <v>1</v>
      </c>
      <c r="B26" s="104" t="s">
        <v>127</v>
      </c>
      <c r="C26" s="104"/>
      <c r="D26" s="104"/>
      <c r="E26" s="105"/>
      <c r="F26" s="102"/>
      <c r="G26" s="102"/>
    </row>
    <row r="27" spans="1:7" ht="16" x14ac:dyDescent="0.2">
      <c r="A27" s="28">
        <v>2</v>
      </c>
      <c r="B27" s="104" t="s">
        <v>177</v>
      </c>
      <c r="C27" s="104"/>
      <c r="D27" s="104"/>
      <c r="E27" s="105"/>
      <c r="F27" s="102"/>
      <c r="G27" s="102"/>
    </row>
    <row r="28" spans="1:7" ht="16" x14ac:dyDescent="0.2">
      <c r="A28" s="28">
        <v>3</v>
      </c>
      <c r="B28" s="104" t="s">
        <v>178</v>
      </c>
      <c r="C28" s="104"/>
      <c r="D28" s="104"/>
      <c r="E28" s="105"/>
      <c r="F28" s="102"/>
      <c r="G28" s="102"/>
    </row>
    <row r="29" spans="1:7" ht="34" customHeight="1" x14ac:dyDescent="0.2">
      <c r="A29" s="28">
        <v>4</v>
      </c>
      <c r="B29" s="104" t="s">
        <v>180</v>
      </c>
      <c r="C29" s="104"/>
      <c r="D29" s="104"/>
      <c r="E29" s="105"/>
      <c r="F29" s="102"/>
      <c r="G29" s="102"/>
    </row>
    <row r="30" spans="1:7" ht="34" customHeight="1" x14ac:dyDescent="0.2">
      <c r="A30" s="28">
        <v>5</v>
      </c>
      <c r="B30" s="104" t="s">
        <v>179</v>
      </c>
      <c r="C30" s="104"/>
      <c r="D30" s="104"/>
      <c r="E30" s="105"/>
      <c r="F30" s="102"/>
      <c r="G30" s="102"/>
    </row>
    <row r="31" spans="1:7" ht="16" x14ac:dyDescent="0.2">
      <c r="A31" s="28">
        <v>6</v>
      </c>
      <c r="B31" s="104" t="s">
        <v>218</v>
      </c>
      <c r="C31" s="106"/>
      <c r="D31" s="106"/>
      <c r="E31" s="107"/>
      <c r="F31" s="102"/>
      <c r="G31" s="102"/>
    </row>
    <row r="32" spans="1:7" ht="17" customHeight="1" x14ac:dyDescent="0.2">
      <c r="A32" s="67">
        <v>7</v>
      </c>
      <c r="B32" s="108" t="s">
        <v>217</v>
      </c>
      <c r="C32" s="108"/>
      <c r="D32" s="108"/>
      <c r="E32" s="109"/>
      <c r="F32" s="102"/>
      <c r="G32" s="102"/>
    </row>
    <row r="33" spans="1:7" ht="16" x14ac:dyDescent="0.2">
      <c r="A33" s="28">
        <v>8</v>
      </c>
      <c r="B33" s="104" t="s">
        <v>216</v>
      </c>
      <c r="C33" s="106"/>
      <c r="D33" s="106"/>
      <c r="E33" s="107"/>
      <c r="F33" s="102"/>
      <c r="G33" s="102"/>
    </row>
    <row r="34" spans="1:7" ht="16" x14ac:dyDescent="0.2">
      <c r="A34" s="27">
        <v>9</v>
      </c>
      <c r="B34" s="104" t="s">
        <v>215</v>
      </c>
      <c r="C34" s="104"/>
      <c r="D34" s="104"/>
      <c r="E34" s="105"/>
      <c r="F34" s="103"/>
      <c r="G34" s="103"/>
    </row>
    <row r="35" spans="1:7" ht="17" x14ac:dyDescent="0.2">
      <c r="A35" s="38">
        <v>2</v>
      </c>
      <c r="B35" s="68" t="s">
        <v>21</v>
      </c>
      <c r="C35" s="40">
        <v>30</v>
      </c>
      <c r="D35" s="41"/>
      <c r="E35" s="82">
        <f>SUM(E36,E40,E46)</f>
        <v>0</v>
      </c>
      <c r="F35" s="125"/>
      <c r="G35" s="125"/>
    </row>
    <row r="36" spans="1:7" ht="17" x14ac:dyDescent="0.2">
      <c r="A36" s="29" t="s">
        <v>22</v>
      </c>
      <c r="B36" s="7" t="s">
        <v>183</v>
      </c>
      <c r="C36" s="69">
        <f>C35*0.2</f>
        <v>6</v>
      </c>
      <c r="D36" s="73"/>
      <c r="E36" s="83" t="str">
        <f>IF(D36="AA",1*C36,IF(D36="A",0.9*C36,IF(D36="BB",0.8*C36,IF(D36="B",0.7*C36,IF(D36="CC",0.6*C36,IF(D36="C",0.5*C36,IF(D36="D",0.3*C36,IF(D36="E",0*C36,"Belum Diisi"))))))))</f>
        <v>Belum Diisi</v>
      </c>
      <c r="F36" s="126"/>
      <c r="G36" s="126"/>
    </row>
    <row r="37" spans="1:7" ht="16" x14ac:dyDescent="0.2">
      <c r="A37" s="28">
        <v>1</v>
      </c>
      <c r="B37" s="104" t="s">
        <v>181</v>
      </c>
      <c r="C37" s="104"/>
      <c r="D37" s="104"/>
      <c r="E37" s="105"/>
      <c r="F37" s="101"/>
      <c r="G37" s="101"/>
    </row>
    <row r="38" spans="1:7" ht="16" x14ac:dyDescent="0.2">
      <c r="A38" s="28">
        <v>2</v>
      </c>
      <c r="B38" s="104" t="s">
        <v>182</v>
      </c>
      <c r="C38" s="104"/>
      <c r="D38" s="104"/>
      <c r="E38" s="105"/>
      <c r="F38" s="102"/>
      <c r="G38" s="102"/>
    </row>
    <row r="39" spans="1:7" ht="16" x14ac:dyDescent="0.2">
      <c r="A39" s="28">
        <v>3</v>
      </c>
      <c r="B39" s="104" t="s">
        <v>23</v>
      </c>
      <c r="C39" s="104"/>
      <c r="D39" s="104"/>
      <c r="E39" s="105"/>
      <c r="F39" s="103"/>
      <c r="G39" s="103"/>
    </row>
    <row r="40" spans="1:7" ht="51" x14ac:dyDescent="0.2">
      <c r="A40" s="29" t="s">
        <v>24</v>
      </c>
      <c r="B40" s="7" t="s">
        <v>190</v>
      </c>
      <c r="C40" s="4">
        <f>C35*0.3</f>
        <v>9</v>
      </c>
      <c r="D40" s="73"/>
      <c r="E40" s="83" t="str">
        <f>IF(D40="AA",1*C40,IF(D40="A",0.9*C40,IF(D40="BB",0.8*C40,IF(D40="B",0.7*C40,IF(D40="CC",0.6*C40,IF(D40="C",0.5*C40,IF(D40="D",0.3*C40,IF(D40="E",0*C40,"Belum Diisi"))))))))</f>
        <v>Belum Diisi</v>
      </c>
      <c r="F40" s="126"/>
      <c r="G40" s="126"/>
    </row>
    <row r="41" spans="1:7" ht="16" x14ac:dyDescent="0.2">
      <c r="A41" s="67">
        <v>1</v>
      </c>
      <c r="B41" s="108" t="s">
        <v>186</v>
      </c>
      <c r="C41" s="108"/>
      <c r="D41" s="108"/>
      <c r="E41" s="109"/>
      <c r="F41" s="102"/>
      <c r="G41" s="102"/>
    </row>
    <row r="42" spans="1:7" ht="16" x14ac:dyDescent="0.2">
      <c r="A42" s="67">
        <v>2</v>
      </c>
      <c r="B42" s="108" t="s">
        <v>187</v>
      </c>
      <c r="C42" s="108"/>
      <c r="D42" s="108"/>
      <c r="E42" s="109"/>
      <c r="F42" s="102"/>
      <c r="G42" s="102"/>
    </row>
    <row r="43" spans="1:7" ht="16" x14ac:dyDescent="0.2">
      <c r="A43" s="67">
        <v>3</v>
      </c>
      <c r="B43" s="104" t="s">
        <v>188</v>
      </c>
      <c r="C43" s="104"/>
      <c r="D43" s="104"/>
      <c r="E43" s="105"/>
      <c r="F43" s="102"/>
      <c r="G43" s="102"/>
    </row>
    <row r="44" spans="1:7" ht="34" customHeight="1" x14ac:dyDescent="0.2">
      <c r="A44" s="67">
        <v>4</v>
      </c>
      <c r="B44" s="108" t="s">
        <v>184</v>
      </c>
      <c r="C44" s="108"/>
      <c r="D44" s="108"/>
      <c r="E44" s="109"/>
      <c r="F44" s="102"/>
      <c r="G44" s="102"/>
    </row>
    <row r="45" spans="1:7" ht="36" customHeight="1" x14ac:dyDescent="0.2">
      <c r="A45" s="67">
        <v>5</v>
      </c>
      <c r="B45" s="104" t="s">
        <v>214</v>
      </c>
      <c r="C45" s="104"/>
      <c r="D45" s="104"/>
      <c r="E45" s="105"/>
      <c r="F45" s="102"/>
      <c r="G45" s="102"/>
    </row>
    <row r="46" spans="1:7" ht="51" x14ac:dyDescent="0.2">
      <c r="A46" s="29" t="s">
        <v>25</v>
      </c>
      <c r="B46" s="7" t="s">
        <v>189</v>
      </c>
      <c r="C46" s="4">
        <f>C35*0.5</f>
        <v>15</v>
      </c>
      <c r="D46" s="73"/>
      <c r="E46" s="83" t="str">
        <f>IF(D46="AA",1*C46,IF(D46="A",0.9*C46,IF(D46="BB",0.8*C46,IF(D46="B",0.7*C46,IF(D46="CC",0.6*C46,IF(D46="C",0.5*C46,IF(D46="D",0.3*C46,IF(D46="E",0*C46,"Belum Diisi"))))))))</f>
        <v>Belum Diisi</v>
      </c>
      <c r="F46" s="126"/>
      <c r="G46" s="126"/>
    </row>
    <row r="47" spans="1:7" ht="17" customHeight="1" x14ac:dyDescent="0.2">
      <c r="A47" s="67">
        <v>1</v>
      </c>
      <c r="B47" s="108" t="s">
        <v>185</v>
      </c>
      <c r="C47" s="108"/>
      <c r="D47" s="108"/>
      <c r="E47" s="109"/>
      <c r="F47" s="122"/>
      <c r="G47" s="122"/>
    </row>
    <row r="48" spans="1:7" ht="34" customHeight="1" x14ac:dyDescent="0.2">
      <c r="A48" s="28">
        <v>2</v>
      </c>
      <c r="B48" s="104" t="s">
        <v>26</v>
      </c>
      <c r="C48" s="104"/>
      <c r="D48" s="104"/>
      <c r="E48" s="105"/>
      <c r="F48" s="123"/>
      <c r="G48" s="123"/>
    </row>
    <row r="49" spans="1:7" ht="34" customHeight="1" x14ac:dyDescent="0.2">
      <c r="A49" s="28">
        <v>3</v>
      </c>
      <c r="B49" s="104" t="s">
        <v>27</v>
      </c>
      <c r="C49" s="104"/>
      <c r="D49" s="104"/>
      <c r="E49" s="105"/>
      <c r="F49" s="123"/>
      <c r="G49" s="123"/>
    </row>
    <row r="50" spans="1:7" ht="16" x14ac:dyDescent="0.2">
      <c r="A50" s="28">
        <v>4</v>
      </c>
      <c r="B50" s="108" t="s">
        <v>193</v>
      </c>
      <c r="C50" s="108"/>
      <c r="D50" s="108"/>
      <c r="E50" s="109"/>
      <c r="F50" s="123"/>
      <c r="G50" s="123"/>
    </row>
    <row r="51" spans="1:7" ht="16" x14ac:dyDescent="0.2">
      <c r="A51" s="28">
        <v>5</v>
      </c>
      <c r="B51" s="108" t="s">
        <v>195</v>
      </c>
      <c r="C51" s="108"/>
      <c r="D51" s="108"/>
      <c r="E51" s="109"/>
      <c r="F51" s="123"/>
      <c r="G51" s="123"/>
    </row>
    <row r="52" spans="1:7" ht="16" x14ac:dyDescent="0.2">
      <c r="A52" s="28">
        <v>6</v>
      </c>
      <c r="B52" s="108" t="s">
        <v>194</v>
      </c>
      <c r="C52" s="108"/>
      <c r="D52" s="108"/>
      <c r="E52" s="109"/>
      <c r="F52" s="123"/>
      <c r="G52" s="123"/>
    </row>
    <row r="53" spans="1:7" ht="16" x14ac:dyDescent="0.2">
      <c r="A53" s="28">
        <v>7</v>
      </c>
      <c r="B53" s="108" t="s">
        <v>196</v>
      </c>
      <c r="C53" s="108"/>
      <c r="D53" s="108"/>
      <c r="E53" s="109"/>
      <c r="F53" s="123"/>
      <c r="G53" s="123"/>
    </row>
    <row r="54" spans="1:7" ht="16" x14ac:dyDescent="0.2">
      <c r="A54" s="28">
        <v>8</v>
      </c>
      <c r="B54" s="108" t="s">
        <v>197</v>
      </c>
      <c r="C54" s="108"/>
      <c r="D54" s="108"/>
      <c r="E54" s="109"/>
      <c r="F54" s="123"/>
      <c r="G54" s="123"/>
    </row>
    <row r="55" spans="1:7" ht="17" customHeight="1" x14ac:dyDescent="0.2">
      <c r="A55" s="28">
        <v>9</v>
      </c>
      <c r="B55" s="104" t="s">
        <v>28</v>
      </c>
      <c r="C55" s="106"/>
      <c r="D55" s="106"/>
      <c r="E55" s="107"/>
      <c r="F55" s="123"/>
      <c r="G55" s="123"/>
    </row>
    <row r="56" spans="1:7" ht="17" customHeight="1" x14ac:dyDescent="0.2">
      <c r="A56" s="28">
        <v>10</v>
      </c>
      <c r="B56" s="104" t="s">
        <v>204</v>
      </c>
      <c r="C56" s="106"/>
      <c r="D56" s="106"/>
      <c r="E56" s="107"/>
      <c r="F56" s="123"/>
      <c r="G56" s="123"/>
    </row>
    <row r="57" spans="1:7" ht="17" customHeight="1" x14ac:dyDescent="0.2">
      <c r="A57" s="28">
        <v>11</v>
      </c>
      <c r="B57" s="104" t="s">
        <v>205</v>
      </c>
      <c r="C57" s="106"/>
      <c r="D57" s="106"/>
      <c r="E57" s="107"/>
      <c r="F57" s="124"/>
      <c r="G57" s="124"/>
    </row>
    <row r="58" spans="1:7" ht="17" x14ac:dyDescent="0.2">
      <c r="A58" s="38">
        <v>3</v>
      </c>
      <c r="B58" s="68" t="s">
        <v>29</v>
      </c>
      <c r="C58" s="40">
        <v>15</v>
      </c>
      <c r="D58" s="41"/>
      <c r="E58" s="82">
        <f>SUM(E59,E65,E77)</f>
        <v>0</v>
      </c>
      <c r="F58" s="125"/>
      <c r="G58" s="125"/>
    </row>
    <row r="59" spans="1:7" ht="17" x14ac:dyDescent="0.2">
      <c r="A59" s="29" t="s">
        <v>30</v>
      </c>
      <c r="B59" s="7" t="s">
        <v>130</v>
      </c>
      <c r="C59" s="69">
        <f>C58*0.2</f>
        <v>3</v>
      </c>
      <c r="D59" s="73"/>
      <c r="E59" s="83" t="str">
        <f>IF(D59="AA",1*C59,IF(D59="A",0.9*C59,IF(D59="BB",0.8*C59,IF(D59="B",0.7*C59,IF(D59="CC",0.6*C59,IF(D59="C",0.5*C59,IF(D59="D",0.3*C59,IF(D59="E",0*C59,"Belum Diisi"))))))))</f>
        <v>Belum Diisi</v>
      </c>
      <c r="F59" s="126"/>
      <c r="G59" s="126"/>
    </row>
    <row r="60" spans="1:7" ht="16" x14ac:dyDescent="0.2">
      <c r="A60" s="28">
        <v>1</v>
      </c>
      <c r="B60" s="104" t="s">
        <v>133</v>
      </c>
      <c r="C60" s="104"/>
      <c r="D60" s="104"/>
      <c r="E60" s="105"/>
      <c r="F60" s="101"/>
      <c r="G60" s="101"/>
    </row>
    <row r="61" spans="1:7" ht="16" x14ac:dyDescent="0.2">
      <c r="A61" s="28">
        <v>2</v>
      </c>
      <c r="B61" s="104" t="s">
        <v>149</v>
      </c>
      <c r="C61" s="104"/>
      <c r="D61" s="104"/>
      <c r="E61" s="105"/>
      <c r="F61" s="102"/>
      <c r="G61" s="102"/>
    </row>
    <row r="62" spans="1:7" ht="16" x14ac:dyDescent="0.2">
      <c r="A62" s="28">
        <v>3</v>
      </c>
      <c r="B62" s="104" t="s">
        <v>135</v>
      </c>
      <c r="C62" s="104"/>
      <c r="D62" s="104"/>
      <c r="E62" s="105"/>
      <c r="F62" s="102"/>
      <c r="G62" s="102"/>
    </row>
    <row r="63" spans="1:7" ht="16" x14ac:dyDescent="0.2">
      <c r="A63" s="28">
        <v>4</v>
      </c>
      <c r="B63" s="104" t="s">
        <v>136</v>
      </c>
      <c r="C63" s="104"/>
      <c r="D63" s="104"/>
      <c r="E63" s="105"/>
      <c r="F63" s="102"/>
      <c r="G63" s="102"/>
    </row>
    <row r="64" spans="1:7" ht="16" x14ac:dyDescent="0.2">
      <c r="A64" s="28">
        <v>5</v>
      </c>
      <c r="B64" s="104" t="s">
        <v>131</v>
      </c>
      <c r="C64" s="104"/>
      <c r="D64" s="104"/>
      <c r="E64" s="105"/>
      <c r="F64" s="103"/>
      <c r="G64" s="103"/>
    </row>
    <row r="65" spans="1:7" ht="51" customHeight="1" x14ac:dyDescent="0.2">
      <c r="A65" s="29" t="s">
        <v>31</v>
      </c>
      <c r="B65" s="7" t="s">
        <v>129</v>
      </c>
      <c r="C65" s="4">
        <f>C58*0.3</f>
        <v>4.5</v>
      </c>
      <c r="D65" s="73"/>
      <c r="E65" s="83" t="str">
        <f>IF(D65="AA",1*C65,IF(D65="A",0.9*C65,IF(D65="BB",0.8*C65,IF(D65="B",0.7*C65,IF(D65="CC",0.6*C65,IF(D65="C",0.5*C65,IF(D65="D",0.3*C65,IF(D65="E",0*C65,"Belum Diisi"))))))))</f>
        <v>Belum Diisi</v>
      </c>
      <c r="F65" s="126"/>
      <c r="G65" s="126"/>
    </row>
    <row r="66" spans="1:7" ht="16" x14ac:dyDescent="0.2">
      <c r="A66" s="28">
        <v>1</v>
      </c>
      <c r="B66" s="104" t="s">
        <v>134</v>
      </c>
      <c r="C66" s="104"/>
      <c r="D66" s="104"/>
      <c r="E66" s="105"/>
      <c r="F66" s="122"/>
      <c r="G66" s="122"/>
    </row>
    <row r="67" spans="1:7" ht="16" x14ac:dyDescent="0.2">
      <c r="A67" s="28">
        <v>2</v>
      </c>
      <c r="B67" s="104" t="s">
        <v>137</v>
      </c>
      <c r="C67" s="104"/>
      <c r="D67" s="104"/>
      <c r="E67" s="105"/>
      <c r="F67" s="123"/>
      <c r="G67" s="123"/>
    </row>
    <row r="68" spans="1:7" ht="16" x14ac:dyDescent="0.2">
      <c r="A68" s="28">
        <v>3</v>
      </c>
      <c r="B68" s="104" t="s">
        <v>138</v>
      </c>
      <c r="C68" s="104"/>
      <c r="D68" s="104"/>
      <c r="E68" s="105"/>
      <c r="F68" s="123"/>
      <c r="G68" s="123"/>
    </row>
    <row r="69" spans="1:7" ht="34" customHeight="1" x14ac:dyDescent="0.2">
      <c r="A69" s="28">
        <v>4</v>
      </c>
      <c r="B69" s="108" t="s">
        <v>219</v>
      </c>
      <c r="C69" s="108"/>
      <c r="D69" s="108"/>
      <c r="E69" s="109"/>
      <c r="F69" s="123"/>
      <c r="G69" s="123"/>
    </row>
    <row r="70" spans="1:7" ht="34" customHeight="1" x14ac:dyDescent="0.2">
      <c r="A70" s="28">
        <v>5</v>
      </c>
      <c r="B70" s="108" t="s">
        <v>220</v>
      </c>
      <c r="C70" s="108"/>
      <c r="D70" s="108"/>
      <c r="E70" s="109"/>
      <c r="F70" s="123"/>
      <c r="G70" s="123"/>
    </row>
    <row r="71" spans="1:7" ht="34" customHeight="1" x14ac:dyDescent="0.2">
      <c r="A71" s="28">
        <v>6</v>
      </c>
      <c r="B71" s="108" t="s">
        <v>221</v>
      </c>
      <c r="C71" s="108"/>
      <c r="D71" s="108"/>
      <c r="E71" s="109"/>
      <c r="F71" s="123"/>
      <c r="G71" s="123"/>
    </row>
    <row r="72" spans="1:7" ht="34" customHeight="1" x14ac:dyDescent="0.2">
      <c r="A72" s="28">
        <v>7</v>
      </c>
      <c r="B72" s="108" t="s">
        <v>222</v>
      </c>
      <c r="C72" s="108"/>
      <c r="D72" s="108"/>
      <c r="E72" s="109"/>
      <c r="F72" s="123"/>
      <c r="G72" s="123"/>
    </row>
    <row r="73" spans="1:7" ht="34" customHeight="1" x14ac:dyDescent="0.2">
      <c r="A73" s="28">
        <v>8</v>
      </c>
      <c r="B73" s="104" t="s">
        <v>224</v>
      </c>
      <c r="C73" s="104"/>
      <c r="D73" s="104"/>
      <c r="E73" s="105"/>
      <c r="F73" s="123"/>
      <c r="G73" s="123"/>
    </row>
    <row r="74" spans="1:7" ht="34" customHeight="1" x14ac:dyDescent="0.2">
      <c r="A74" s="28">
        <v>8</v>
      </c>
      <c r="B74" s="104" t="s">
        <v>223</v>
      </c>
      <c r="C74" s="104"/>
      <c r="D74" s="104"/>
      <c r="E74" s="105"/>
      <c r="F74" s="123"/>
      <c r="G74" s="123"/>
    </row>
    <row r="75" spans="1:7" ht="34" customHeight="1" x14ac:dyDescent="0.2">
      <c r="A75" s="28">
        <v>9</v>
      </c>
      <c r="B75" s="109" t="s">
        <v>132</v>
      </c>
      <c r="C75" s="110"/>
      <c r="D75" s="110"/>
      <c r="E75" s="111"/>
      <c r="F75" s="123"/>
      <c r="G75" s="123"/>
    </row>
    <row r="76" spans="1:7" ht="34" customHeight="1" x14ac:dyDescent="0.2">
      <c r="A76" s="28">
        <v>10</v>
      </c>
      <c r="B76" s="109" t="s">
        <v>144</v>
      </c>
      <c r="C76" s="110"/>
      <c r="D76" s="110"/>
      <c r="E76" s="111"/>
      <c r="F76" s="124"/>
      <c r="G76" s="124"/>
    </row>
    <row r="77" spans="1:7" ht="34" x14ac:dyDescent="0.2">
      <c r="A77" s="29" t="s">
        <v>32</v>
      </c>
      <c r="B77" s="7" t="s">
        <v>33</v>
      </c>
      <c r="C77" s="4">
        <f>C58*0.5</f>
        <v>7.5</v>
      </c>
      <c r="D77" s="73"/>
      <c r="E77" s="83" t="str">
        <f>IF(D77="AA",1*C77,IF(D77="A",0.9*C77,IF(D77="BB",0.8*C77,IF(D77="B",0.7*C77,IF(D77="CC",0.6*C77,IF(D77="C",0.5*C77,IF(D77="D",0.3*C77,IF(D77="E",0*C77,"Belum Diisi"))))))))</f>
        <v>Belum Diisi</v>
      </c>
      <c r="F77" s="126"/>
      <c r="G77" s="126"/>
    </row>
    <row r="78" spans="1:7" ht="16" x14ac:dyDescent="0.2">
      <c r="A78" s="28">
        <v>1</v>
      </c>
      <c r="B78" s="104" t="s">
        <v>151</v>
      </c>
      <c r="C78" s="104"/>
      <c r="D78" s="104"/>
      <c r="E78" s="105"/>
      <c r="F78" s="101"/>
      <c r="G78" s="101"/>
    </row>
    <row r="79" spans="1:7" ht="16" x14ac:dyDescent="0.2">
      <c r="A79" s="28">
        <v>2</v>
      </c>
      <c r="B79" s="104" t="s">
        <v>152</v>
      </c>
      <c r="C79" s="104"/>
      <c r="D79" s="104"/>
      <c r="E79" s="105"/>
      <c r="F79" s="102"/>
      <c r="G79" s="102"/>
    </row>
    <row r="80" spans="1:7" ht="34" customHeight="1" x14ac:dyDescent="0.2">
      <c r="A80" s="28">
        <v>3</v>
      </c>
      <c r="B80" s="104" t="s">
        <v>147</v>
      </c>
      <c r="C80" s="106"/>
      <c r="D80" s="106"/>
      <c r="E80" s="107"/>
      <c r="F80" s="102"/>
      <c r="G80" s="102"/>
    </row>
    <row r="81" spans="1:7" ht="34" customHeight="1" x14ac:dyDescent="0.2">
      <c r="A81" s="28">
        <v>4</v>
      </c>
      <c r="B81" s="104" t="s">
        <v>150</v>
      </c>
      <c r="C81" s="106"/>
      <c r="D81" s="106"/>
      <c r="E81" s="107"/>
      <c r="F81" s="102"/>
      <c r="G81" s="102"/>
    </row>
    <row r="82" spans="1:7" ht="16" x14ac:dyDescent="0.2">
      <c r="A82" s="28">
        <v>5</v>
      </c>
      <c r="B82" s="104" t="s">
        <v>146</v>
      </c>
      <c r="C82" s="104"/>
      <c r="D82" s="104"/>
      <c r="E82" s="105"/>
      <c r="F82" s="102"/>
      <c r="G82" s="102"/>
    </row>
    <row r="83" spans="1:7" ht="34" customHeight="1" x14ac:dyDescent="0.2">
      <c r="A83" s="28">
        <v>6</v>
      </c>
      <c r="B83" s="104" t="s">
        <v>145</v>
      </c>
      <c r="C83" s="106"/>
      <c r="D83" s="106"/>
      <c r="E83" s="107"/>
      <c r="F83" s="102"/>
      <c r="G83" s="102"/>
    </row>
    <row r="84" spans="1:7" ht="16" x14ac:dyDescent="0.2">
      <c r="A84" s="28">
        <v>7</v>
      </c>
      <c r="B84" s="104" t="s">
        <v>148</v>
      </c>
      <c r="C84" s="104"/>
      <c r="D84" s="104"/>
      <c r="E84" s="105"/>
      <c r="F84" s="103"/>
      <c r="G84" s="103"/>
    </row>
    <row r="85" spans="1:7" ht="17" x14ac:dyDescent="0.2">
      <c r="A85" s="38">
        <v>4</v>
      </c>
      <c r="B85" s="68" t="s">
        <v>34</v>
      </c>
      <c r="C85" s="40">
        <v>25</v>
      </c>
      <c r="D85" s="41"/>
      <c r="E85" s="82">
        <f>SUM(E86,E90,E96)</f>
        <v>0</v>
      </c>
      <c r="F85" s="125"/>
      <c r="G85" s="125"/>
    </row>
    <row r="86" spans="1:7" ht="17" x14ac:dyDescent="0.2">
      <c r="A86" s="29" t="s">
        <v>35</v>
      </c>
      <c r="B86" s="7" t="s">
        <v>206</v>
      </c>
      <c r="C86" s="69">
        <f>C85*0.2</f>
        <v>5</v>
      </c>
      <c r="D86" s="73"/>
      <c r="E86" s="83" t="str">
        <f>IF(D86="AA",1*C86,IF(D86="A",0.9*C86,IF(D86="BB",0.8*C86,IF(D86="B",0.7*C86,IF(D86="CC",0.6*C86,IF(D86="C",0.5*C86,IF(D86="D",0.3*C86,IF(D86="E",0*C86,"Belum Diisi"))))))))</f>
        <v>Belum Diisi</v>
      </c>
      <c r="F86" s="126"/>
      <c r="G86" s="126"/>
    </row>
    <row r="87" spans="1:7" ht="16" x14ac:dyDescent="0.2">
      <c r="A87" s="28">
        <v>1</v>
      </c>
      <c r="B87" s="104" t="s">
        <v>156</v>
      </c>
      <c r="C87" s="104"/>
      <c r="D87" s="104"/>
      <c r="E87" s="105"/>
      <c r="F87" s="101"/>
      <c r="G87" s="101"/>
    </row>
    <row r="88" spans="1:7" ht="16" x14ac:dyDescent="0.2">
      <c r="A88" s="28">
        <v>2</v>
      </c>
      <c r="B88" s="104" t="s">
        <v>40</v>
      </c>
      <c r="C88" s="104"/>
      <c r="D88" s="104"/>
      <c r="E88" s="105"/>
      <c r="F88" s="102"/>
      <c r="G88" s="102"/>
    </row>
    <row r="89" spans="1:7" ht="16" x14ac:dyDescent="0.2">
      <c r="A89" s="28">
        <v>3</v>
      </c>
      <c r="B89" s="104" t="s">
        <v>199</v>
      </c>
      <c r="C89" s="104"/>
      <c r="D89" s="104"/>
      <c r="E89" s="105"/>
      <c r="F89" s="103"/>
      <c r="G89" s="103"/>
    </row>
    <row r="90" spans="1:7" ht="34" x14ac:dyDescent="0.2">
      <c r="A90" s="29" t="s">
        <v>37</v>
      </c>
      <c r="B90" s="7" t="s">
        <v>36</v>
      </c>
      <c r="C90" s="4">
        <f>C85*0.3</f>
        <v>7.5</v>
      </c>
      <c r="D90" s="73"/>
      <c r="E90" s="83" t="str">
        <f>IF(D90="AA",1*C90,IF(D90="A",0.9*C90,IF(D90="BB",0.8*C90,IF(D90="B",0.7*C90,IF(D90="CC",0.6*C90,IF(D90="C",0.5*C90,IF(D90="D",0.3*C90,IF(D90="E",0*C90,"Belum Diisi"))))))))</f>
        <v>Belum Diisi</v>
      </c>
      <c r="F90" s="126"/>
      <c r="G90" s="126"/>
    </row>
    <row r="91" spans="1:7" ht="16" x14ac:dyDescent="0.2">
      <c r="A91" s="28">
        <v>1</v>
      </c>
      <c r="B91" s="108" t="s">
        <v>155</v>
      </c>
      <c r="C91" s="108"/>
      <c r="D91" s="108"/>
      <c r="E91" s="109"/>
      <c r="F91" s="101"/>
      <c r="G91" s="101"/>
    </row>
    <row r="92" spans="1:7" ht="16" x14ac:dyDescent="0.2">
      <c r="A92" s="28">
        <v>2</v>
      </c>
      <c r="B92" s="104" t="s">
        <v>154</v>
      </c>
      <c r="C92" s="104"/>
      <c r="D92" s="104"/>
      <c r="E92" s="105"/>
      <c r="F92" s="102"/>
      <c r="G92" s="102"/>
    </row>
    <row r="93" spans="1:7" ht="16" x14ac:dyDescent="0.2">
      <c r="A93" s="28">
        <v>3</v>
      </c>
      <c r="B93" s="108" t="s">
        <v>42</v>
      </c>
      <c r="C93" s="108"/>
      <c r="D93" s="108"/>
      <c r="E93" s="109"/>
      <c r="F93" s="102"/>
      <c r="G93" s="102"/>
    </row>
    <row r="94" spans="1:7" ht="16" x14ac:dyDescent="0.2">
      <c r="A94" s="28">
        <v>4</v>
      </c>
      <c r="B94" s="104" t="s">
        <v>40</v>
      </c>
      <c r="C94" s="104"/>
      <c r="D94" s="104"/>
      <c r="E94" s="105"/>
      <c r="F94" s="102"/>
      <c r="G94" s="102"/>
    </row>
    <row r="95" spans="1:7" ht="16" x14ac:dyDescent="0.2">
      <c r="A95" s="28">
        <v>5</v>
      </c>
      <c r="B95" s="104" t="s">
        <v>198</v>
      </c>
      <c r="C95" s="104"/>
      <c r="D95" s="104"/>
      <c r="E95" s="105"/>
      <c r="F95" s="103"/>
      <c r="G95" s="103"/>
    </row>
    <row r="96" spans="1:7" ht="51" x14ac:dyDescent="0.2">
      <c r="A96" s="29" t="s">
        <v>38</v>
      </c>
      <c r="B96" s="7" t="s">
        <v>153</v>
      </c>
      <c r="C96" s="4">
        <f>C85*0.5</f>
        <v>12.5</v>
      </c>
      <c r="D96" s="73"/>
      <c r="E96" s="83" t="str">
        <f>IF(D96="AA",1*C96,IF(D96="A",0.9*C96,IF(D96="BB",0.8*C96,IF(D96="B",0.7*C96,IF(D96="CC",0.6*C96,IF(D96="C",0.5*C96,IF(D96="D",0.3*C96,IF(D96="E",0*C96,"Belum Diisi"))))))))</f>
        <v>Belum Diisi</v>
      </c>
      <c r="F96" s="126"/>
      <c r="G96" s="126"/>
    </row>
    <row r="97" spans="1:7" ht="16" x14ac:dyDescent="0.2">
      <c r="A97" s="28">
        <v>1</v>
      </c>
      <c r="B97" s="104" t="s">
        <v>157</v>
      </c>
      <c r="C97" s="104"/>
      <c r="D97" s="104"/>
      <c r="E97" s="105"/>
      <c r="F97" s="101"/>
      <c r="G97" s="101"/>
    </row>
    <row r="98" spans="1:7" ht="36" customHeight="1" x14ac:dyDescent="0.2">
      <c r="A98" s="28">
        <v>2</v>
      </c>
      <c r="B98" s="104" t="s">
        <v>159</v>
      </c>
      <c r="C98" s="104"/>
      <c r="D98" s="104"/>
      <c r="E98" s="105"/>
      <c r="F98" s="102"/>
      <c r="G98" s="102"/>
    </row>
    <row r="99" spans="1:7" ht="34" customHeight="1" x14ac:dyDescent="0.2">
      <c r="A99" s="28">
        <v>3</v>
      </c>
      <c r="B99" s="104" t="s">
        <v>43</v>
      </c>
      <c r="C99" s="104"/>
      <c r="D99" s="104"/>
      <c r="E99" s="105"/>
      <c r="F99" s="102"/>
      <c r="G99" s="102"/>
    </row>
    <row r="100" spans="1:7" ht="34" customHeight="1" x14ac:dyDescent="0.2">
      <c r="A100" s="28">
        <v>4</v>
      </c>
      <c r="B100" s="104" t="s">
        <v>41</v>
      </c>
      <c r="C100" s="106"/>
      <c r="D100" s="106"/>
      <c r="E100" s="107"/>
      <c r="F100" s="102"/>
      <c r="G100" s="102"/>
    </row>
    <row r="101" spans="1:7" ht="36" customHeight="1" x14ac:dyDescent="0.2">
      <c r="A101" s="27">
        <v>5</v>
      </c>
      <c r="B101" s="106" t="s">
        <v>158</v>
      </c>
      <c r="C101" s="106"/>
      <c r="D101" s="106"/>
      <c r="E101" s="107"/>
      <c r="F101" s="102"/>
      <c r="G101" s="102"/>
    </row>
    <row r="102" spans="1:7" x14ac:dyDescent="0.2">
      <c r="A102" s="74"/>
      <c r="B102" s="71"/>
      <c r="C102" s="71"/>
      <c r="D102" s="75"/>
      <c r="E102" s="75"/>
      <c r="F102" s="127"/>
      <c r="G102" s="128"/>
    </row>
  </sheetData>
  <sheetProtection formatColumns="0" formatRows="0"/>
  <mergeCells count="113">
    <mergeCell ref="A5:E5"/>
    <mergeCell ref="A14:E14"/>
    <mergeCell ref="A1:A2"/>
    <mergeCell ref="B1:B2"/>
    <mergeCell ref="C1:C2"/>
    <mergeCell ref="D1:E1"/>
    <mergeCell ref="F66:F76"/>
    <mergeCell ref="G66:G76"/>
    <mergeCell ref="F5:F12"/>
    <mergeCell ref="G5:G12"/>
    <mergeCell ref="F25:F34"/>
    <mergeCell ref="G25:G34"/>
    <mergeCell ref="F47:F57"/>
    <mergeCell ref="G47:G57"/>
    <mergeCell ref="B38:E38"/>
    <mergeCell ref="B39:E39"/>
    <mergeCell ref="B34:E34"/>
    <mergeCell ref="B7:E7"/>
    <mergeCell ref="B22:E22"/>
    <mergeCell ref="B23:E23"/>
    <mergeCell ref="B55:E55"/>
    <mergeCell ref="B60:E60"/>
    <mergeCell ref="B62:E62"/>
    <mergeCell ref="B94:E94"/>
    <mergeCell ref="B99:E99"/>
    <mergeCell ref="B100:E100"/>
    <mergeCell ref="B97:E97"/>
    <mergeCell ref="B101:E101"/>
    <mergeCell ref="B92:E92"/>
    <mergeCell ref="B91:E91"/>
    <mergeCell ref="B74:E74"/>
    <mergeCell ref="B75:E75"/>
    <mergeCell ref="B83:E83"/>
    <mergeCell ref="B80:E80"/>
    <mergeCell ref="B76:E76"/>
    <mergeCell ref="F1:F2"/>
    <mergeCell ref="G1:G2"/>
    <mergeCell ref="B67:E67"/>
    <mergeCell ref="B68:E68"/>
    <mergeCell ref="B63:E63"/>
    <mergeCell ref="B64:E64"/>
    <mergeCell ref="B89:E89"/>
    <mergeCell ref="B87:E87"/>
    <mergeCell ref="B93:E93"/>
    <mergeCell ref="B69:E69"/>
    <mergeCell ref="B70:E70"/>
    <mergeCell ref="B72:E72"/>
    <mergeCell ref="B71:E71"/>
    <mergeCell ref="B45:E45"/>
    <mergeCell ref="B48:E48"/>
    <mergeCell ref="B49:E49"/>
    <mergeCell ref="B50:E50"/>
    <mergeCell ref="B44:E44"/>
    <mergeCell ref="B41:E41"/>
    <mergeCell ref="B43:E43"/>
    <mergeCell ref="A25:E25"/>
    <mergeCell ref="B29:E29"/>
    <mergeCell ref="B26:E26"/>
    <mergeCell ref="B31:E31"/>
    <mergeCell ref="B37:E37"/>
    <mergeCell ref="B16:E16"/>
    <mergeCell ref="B17:E17"/>
    <mergeCell ref="B27:E27"/>
    <mergeCell ref="B28:E28"/>
    <mergeCell ref="B30:E30"/>
    <mergeCell ref="B32:E32"/>
    <mergeCell ref="B6:E6"/>
    <mergeCell ref="B98:E98"/>
    <mergeCell ref="B15:E15"/>
    <mergeCell ref="B18:E18"/>
    <mergeCell ref="B20:E20"/>
    <mergeCell ref="B19:E19"/>
    <mergeCell ref="B21:E21"/>
    <mergeCell ref="B8:E8"/>
    <mergeCell ref="B9:E9"/>
    <mergeCell ref="B10:E10"/>
    <mergeCell ref="B82:E82"/>
    <mergeCell ref="B84:E84"/>
    <mergeCell ref="B78:E78"/>
    <mergeCell ref="B81:E81"/>
    <mergeCell ref="B61:E61"/>
    <mergeCell ref="B79:E79"/>
    <mergeCell ref="B73:E73"/>
    <mergeCell ref="F14:F23"/>
    <mergeCell ref="G14:G23"/>
    <mergeCell ref="F37:F39"/>
    <mergeCell ref="G37:G39"/>
    <mergeCell ref="B95:E95"/>
    <mergeCell ref="B88:E88"/>
    <mergeCell ref="B33:E33"/>
    <mergeCell ref="B56:E56"/>
    <mergeCell ref="F41:F45"/>
    <mergeCell ref="F78:F84"/>
    <mergeCell ref="B12:E12"/>
    <mergeCell ref="B66:E66"/>
    <mergeCell ref="B57:E57"/>
    <mergeCell ref="B42:E42"/>
    <mergeCell ref="B51:E51"/>
    <mergeCell ref="B52:E52"/>
    <mergeCell ref="B53:E53"/>
    <mergeCell ref="B54:E54"/>
    <mergeCell ref="B47:E47"/>
    <mergeCell ref="B11:E11"/>
    <mergeCell ref="G78:G84"/>
    <mergeCell ref="F87:F89"/>
    <mergeCell ref="G87:G89"/>
    <mergeCell ref="F91:F95"/>
    <mergeCell ref="G91:G95"/>
    <mergeCell ref="F97:F101"/>
    <mergeCell ref="G97:G101"/>
    <mergeCell ref="G41:G45"/>
    <mergeCell ref="F60:F64"/>
    <mergeCell ref="G60:G64"/>
  </mergeCells>
  <dataValidations count="2">
    <dataValidation type="list" allowBlank="1" showInputMessage="1" showErrorMessage="1" sqref="D87" xr:uid="{E94B2D12-2EEA-5947-9508-8AED939013D5}">
      <formula1>"CC,C,D"</formula1>
    </dataValidation>
    <dataValidation type="list" allowBlank="1" showInputMessage="1" showErrorMessage="1" sqref="D4 D77 D59 D40 D13 D24 D36 D96 D65 D86 D90 D46" xr:uid="{89527E91-512F-8D43-903E-B860346342F4}">
      <formula1>"AA,A,BB,B,CC,C,D,E"</formula1>
    </dataValidation>
  </dataValidation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CCE21-DD1B-264A-8DB5-A8D7828118F3}">
  <sheetPr codeName="Sheet26"/>
  <dimension ref="A1:W102"/>
  <sheetViews>
    <sheetView showGridLines="0" zoomScale="112" zoomScaleNormal="70" workbookViewId="0">
      <pane ySplit="2" topLeftCell="A83" activePane="bottomLeft" state="frozen"/>
      <selection activeCell="B1" sqref="B1"/>
      <selection pane="bottomLeft" activeCell="C3" sqref="C3"/>
    </sheetView>
  </sheetViews>
  <sheetFormatPr baseColWidth="10" defaultColWidth="8.83203125" defaultRowHeight="15" x14ac:dyDescent="0.2"/>
  <cols>
    <col min="1" max="1" width="4" style="2" bestFit="1" customWidth="1"/>
    <col min="2" max="2" width="70" style="2" customWidth="1"/>
    <col min="3" max="3" width="6.83203125" style="2" bestFit="1" customWidth="1"/>
    <col min="4" max="5" width="9.6640625" style="1" bestFit="1" customWidth="1"/>
    <col min="6" max="7" width="63.83203125" style="129" customWidth="1"/>
    <col min="8" max="8" width="6.6640625" bestFit="1" customWidth="1"/>
    <col min="9" max="9" width="9.6640625" bestFit="1" customWidth="1"/>
    <col min="10" max="10" width="6.6640625" bestFit="1" customWidth="1"/>
    <col min="11" max="11" width="9.6640625" bestFit="1" customWidth="1"/>
    <col min="12" max="12" width="6.6640625" bestFit="1" customWidth="1"/>
    <col min="13" max="13" width="9.6640625" bestFit="1" customWidth="1"/>
    <col min="14" max="14" width="6.6640625" bestFit="1" customWidth="1"/>
    <col min="15" max="15" width="9.6640625" bestFit="1" customWidth="1"/>
    <col min="16" max="16" width="6.6640625" bestFit="1" customWidth="1"/>
    <col min="17" max="17" width="9.6640625" bestFit="1" customWidth="1"/>
    <col min="18" max="18" width="6.6640625" bestFit="1" customWidth="1"/>
    <col min="19" max="19" width="9.6640625" bestFit="1" customWidth="1"/>
    <col min="20" max="20" width="6.6640625" bestFit="1" customWidth="1"/>
    <col min="21" max="21" width="9.6640625" bestFit="1" customWidth="1"/>
    <col min="22" max="22" width="6.6640625" bestFit="1" customWidth="1"/>
    <col min="23" max="23" width="9.6640625" bestFit="1" customWidth="1"/>
  </cols>
  <sheetData>
    <row r="1" spans="1:23" ht="16" customHeight="1" x14ac:dyDescent="0.2">
      <c r="A1" s="96" t="s">
        <v>0</v>
      </c>
      <c r="B1" s="96" t="s">
        <v>1</v>
      </c>
      <c r="C1" s="96" t="s">
        <v>18</v>
      </c>
      <c r="D1" s="96" t="s">
        <v>212</v>
      </c>
      <c r="E1" s="99"/>
      <c r="F1" s="130" t="s">
        <v>49</v>
      </c>
      <c r="G1" s="130" t="s">
        <v>128</v>
      </c>
    </row>
    <row r="2" spans="1:23" s="5" customFormat="1" ht="17" customHeight="1" x14ac:dyDescent="0.2">
      <c r="A2" s="96"/>
      <c r="B2" s="96"/>
      <c r="C2" s="96"/>
      <c r="D2" s="31" t="s">
        <v>39</v>
      </c>
      <c r="E2" s="66" t="s">
        <v>4</v>
      </c>
      <c r="F2" s="131"/>
      <c r="G2" s="131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</row>
    <row r="3" spans="1:23" ht="17" x14ac:dyDescent="0.2">
      <c r="A3" s="72">
        <v>1</v>
      </c>
      <c r="B3" s="70" t="s">
        <v>2</v>
      </c>
      <c r="C3" s="40">
        <v>30</v>
      </c>
      <c r="D3" s="41"/>
      <c r="E3" s="82">
        <f>SUM(E4,E12,E25)</f>
        <v>0</v>
      </c>
      <c r="F3" s="125"/>
      <c r="G3" s="125"/>
    </row>
    <row r="4" spans="1:23" ht="17" x14ac:dyDescent="0.2">
      <c r="A4" s="29" t="s">
        <v>3</v>
      </c>
      <c r="B4" s="7" t="s">
        <v>160</v>
      </c>
      <c r="C4" s="69">
        <f>C3*0.2</f>
        <v>6</v>
      </c>
      <c r="D4" s="73"/>
      <c r="E4" s="83" t="str">
        <f>IF(D4="AA",1*C4,IF(D4="A",0.9*C4,IF(D4="BB",0.8*C4,IF(D4="B",0.7*C4,IF(D4="CC",0.6*C4,IF(D4="C",0.5*C4,IF(D4="D",0.3*C4,IF(D4="E",0*C4,"Belum Diisi"))))))))</f>
        <v>Belum Diisi</v>
      </c>
      <c r="F4" s="126"/>
      <c r="G4" s="126"/>
    </row>
    <row r="5" spans="1:23" ht="16" x14ac:dyDescent="0.2">
      <c r="A5" s="105" t="s">
        <v>119</v>
      </c>
      <c r="B5" s="112"/>
      <c r="C5" s="112"/>
      <c r="D5" s="112"/>
      <c r="E5" s="112"/>
      <c r="F5" s="101"/>
      <c r="G5" s="101"/>
    </row>
    <row r="6" spans="1:23" ht="16" x14ac:dyDescent="0.2">
      <c r="A6" s="27">
        <v>1</v>
      </c>
      <c r="B6" s="104" t="s">
        <v>166</v>
      </c>
      <c r="C6" s="104"/>
      <c r="D6" s="104"/>
      <c r="E6" s="105"/>
      <c r="F6" s="102"/>
      <c r="G6" s="102"/>
    </row>
    <row r="7" spans="1:23" ht="16" x14ac:dyDescent="0.2">
      <c r="A7" s="27">
        <v>2</v>
      </c>
      <c r="B7" s="104" t="s">
        <v>161</v>
      </c>
      <c r="C7" s="104"/>
      <c r="D7" s="104"/>
      <c r="E7" s="105"/>
      <c r="F7" s="102"/>
      <c r="G7" s="102"/>
    </row>
    <row r="8" spans="1:23" ht="16" x14ac:dyDescent="0.2">
      <c r="A8" s="27">
        <v>3</v>
      </c>
      <c r="B8" s="104" t="s">
        <v>162</v>
      </c>
      <c r="C8" s="104"/>
      <c r="D8" s="104"/>
      <c r="E8" s="105"/>
      <c r="F8" s="102"/>
      <c r="G8" s="102"/>
    </row>
    <row r="9" spans="1:23" ht="16" x14ac:dyDescent="0.2">
      <c r="A9" s="27">
        <v>4</v>
      </c>
      <c r="B9" s="104" t="s">
        <v>163</v>
      </c>
      <c r="C9" s="104"/>
      <c r="D9" s="104"/>
      <c r="E9" s="105"/>
      <c r="F9" s="102"/>
      <c r="G9" s="102"/>
    </row>
    <row r="10" spans="1:23" ht="16" x14ac:dyDescent="0.2">
      <c r="A10" s="27">
        <v>5</v>
      </c>
      <c r="B10" s="104" t="s">
        <v>164</v>
      </c>
      <c r="C10" s="104"/>
      <c r="D10" s="104"/>
      <c r="E10" s="105"/>
      <c r="F10" s="102"/>
      <c r="G10" s="102"/>
    </row>
    <row r="11" spans="1:23" ht="16" x14ac:dyDescent="0.2">
      <c r="A11" s="27">
        <v>6</v>
      </c>
      <c r="B11" s="104" t="s">
        <v>165</v>
      </c>
      <c r="C11" s="104"/>
      <c r="D11" s="104"/>
      <c r="E11" s="105"/>
      <c r="F11" s="103"/>
      <c r="G11" s="103"/>
    </row>
    <row r="12" spans="1:23" ht="68" x14ac:dyDescent="0.2">
      <c r="A12" s="29" t="s">
        <v>19</v>
      </c>
      <c r="B12" s="7" t="s">
        <v>172</v>
      </c>
      <c r="C12" s="4">
        <f>C3*0.3</f>
        <v>9</v>
      </c>
      <c r="D12" s="73"/>
      <c r="E12" s="83" t="str">
        <f>IF(D12="AA",1*C12,IF(D12="A",0.9*C12,IF(D12="BB",0.8*C12,IF(D12="B",0.7*C12,IF(D12="CC",0.6*C12,IF(D12="C",0.5*C12,IF(D12="D",0.3*C12,IF(D12="E",0*C12,"Belum Diisi"))))))))</f>
        <v>Belum Diisi</v>
      </c>
      <c r="F12" s="126"/>
      <c r="G12" s="126"/>
    </row>
    <row r="13" spans="1:23" ht="16" x14ac:dyDescent="0.2">
      <c r="A13" s="105" t="s">
        <v>119</v>
      </c>
      <c r="B13" s="112"/>
      <c r="C13" s="112"/>
      <c r="D13" s="112"/>
      <c r="E13" s="112"/>
      <c r="F13" s="101"/>
      <c r="G13" s="101"/>
    </row>
    <row r="14" spans="1:23" ht="16" x14ac:dyDescent="0.2">
      <c r="A14" s="27">
        <v>1</v>
      </c>
      <c r="B14" s="104" t="s">
        <v>167</v>
      </c>
      <c r="C14" s="104"/>
      <c r="D14" s="104"/>
      <c r="E14" s="105"/>
      <c r="F14" s="102"/>
      <c r="G14" s="102"/>
    </row>
    <row r="15" spans="1:23" ht="16" x14ac:dyDescent="0.2">
      <c r="A15" s="27">
        <v>2</v>
      </c>
      <c r="B15" s="104" t="s">
        <v>168</v>
      </c>
      <c r="C15" s="104"/>
      <c r="D15" s="104"/>
      <c r="E15" s="105"/>
      <c r="F15" s="102"/>
      <c r="G15" s="102"/>
    </row>
    <row r="16" spans="1:23" ht="33" customHeight="1" x14ac:dyDescent="0.2">
      <c r="A16" s="27">
        <v>3</v>
      </c>
      <c r="B16" s="104" t="s">
        <v>169</v>
      </c>
      <c r="C16" s="104"/>
      <c r="D16" s="104"/>
      <c r="E16" s="105"/>
      <c r="F16" s="102"/>
      <c r="G16" s="102"/>
    </row>
    <row r="17" spans="1:7" ht="35" customHeight="1" x14ac:dyDescent="0.2">
      <c r="A17" s="27">
        <v>4</v>
      </c>
      <c r="B17" s="104" t="s">
        <v>12</v>
      </c>
      <c r="C17" s="104"/>
      <c r="D17" s="104"/>
      <c r="E17" s="105"/>
      <c r="F17" s="102"/>
      <c r="G17" s="102"/>
    </row>
    <row r="18" spans="1:7" ht="16" x14ac:dyDescent="0.2">
      <c r="A18" s="27">
        <v>6</v>
      </c>
      <c r="B18" s="104" t="s">
        <v>170</v>
      </c>
      <c r="C18" s="104"/>
      <c r="D18" s="104"/>
      <c r="E18" s="105"/>
      <c r="F18" s="102"/>
      <c r="G18" s="102"/>
    </row>
    <row r="19" spans="1:7" ht="34" customHeight="1" x14ac:dyDescent="0.2">
      <c r="A19" s="27">
        <v>5</v>
      </c>
      <c r="B19" s="104" t="s">
        <v>173</v>
      </c>
      <c r="C19" s="104"/>
      <c r="D19" s="104"/>
      <c r="E19" s="105"/>
      <c r="F19" s="102"/>
      <c r="G19" s="102"/>
    </row>
    <row r="20" spans="1:7" ht="16" x14ac:dyDescent="0.2">
      <c r="A20" s="27">
        <v>7</v>
      </c>
      <c r="B20" s="104" t="s">
        <v>13</v>
      </c>
      <c r="C20" s="104"/>
      <c r="D20" s="104"/>
      <c r="E20" s="105"/>
      <c r="F20" s="102"/>
      <c r="G20" s="102"/>
    </row>
    <row r="21" spans="1:7" ht="34" customHeight="1" x14ac:dyDescent="0.2">
      <c r="A21" s="27">
        <v>8</v>
      </c>
      <c r="B21" s="104" t="s">
        <v>174</v>
      </c>
      <c r="C21" s="104"/>
      <c r="D21" s="104"/>
      <c r="E21" s="105"/>
      <c r="F21" s="102"/>
      <c r="G21" s="102"/>
    </row>
    <row r="22" spans="1:7" ht="33" customHeight="1" x14ac:dyDescent="0.2">
      <c r="A22" s="27">
        <v>9</v>
      </c>
      <c r="B22" s="104" t="s">
        <v>175</v>
      </c>
      <c r="C22" s="104"/>
      <c r="D22" s="104"/>
      <c r="E22" s="105"/>
      <c r="F22" s="102"/>
      <c r="G22" s="102"/>
    </row>
    <row r="23" spans="1:7" ht="16" x14ac:dyDescent="0.2">
      <c r="A23" s="27">
        <v>10</v>
      </c>
      <c r="B23" s="104" t="s">
        <v>201</v>
      </c>
      <c r="C23" s="104"/>
      <c r="D23" s="104"/>
      <c r="E23" s="105"/>
      <c r="F23" s="102"/>
      <c r="G23" s="102"/>
    </row>
    <row r="24" spans="1:7" ht="16" x14ac:dyDescent="0.2">
      <c r="A24" s="27">
        <v>11</v>
      </c>
      <c r="B24" s="104" t="s">
        <v>200</v>
      </c>
      <c r="C24" s="104"/>
      <c r="D24" s="104"/>
      <c r="E24" s="105"/>
      <c r="F24" s="103"/>
      <c r="G24" s="103"/>
    </row>
    <row r="25" spans="1:7" ht="34" x14ac:dyDescent="0.2">
      <c r="A25" s="29" t="s">
        <v>20</v>
      </c>
      <c r="B25" s="7" t="s">
        <v>171</v>
      </c>
      <c r="C25" s="4">
        <f>C3*0.5</f>
        <v>15</v>
      </c>
      <c r="D25" s="73"/>
      <c r="E25" s="83" t="str">
        <f>IF(D25="AA",1*C25,IF(D25="A",0.9*C25,IF(D25="BB",0.8*C25,IF(D25="B",0.7*C25,IF(D25="CC",0.6*C25,IF(D25="C",0.5*C25,IF(D25="D",0.3*C25,IF(D25="E",0*C25,"Belum Diisi"))))))))</f>
        <v>Belum Diisi</v>
      </c>
      <c r="F25" s="126"/>
      <c r="G25" s="126"/>
    </row>
    <row r="26" spans="1:7" ht="16" x14ac:dyDescent="0.2">
      <c r="A26" s="105" t="s">
        <v>119</v>
      </c>
      <c r="B26" s="112"/>
      <c r="C26" s="112"/>
      <c r="D26" s="112"/>
      <c r="E26" s="112"/>
      <c r="F26" s="101"/>
      <c r="G26" s="101"/>
    </row>
    <row r="27" spans="1:7" ht="16" x14ac:dyDescent="0.2">
      <c r="A27" s="28">
        <v>1</v>
      </c>
      <c r="B27" s="104" t="s">
        <v>127</v>
      </c>
      <c r="C27" s="104"/>
      <c r="D27" s="104"/>
      <c r="E27" s="105"/>
      <c r="F27" s="102"/>
      <c r="G27" s="102"/>
    </row>
    <row r="28" spans="1:7" ht="16" x14ac:dyDescent="0.2">
      <c r="A28" s="28">
        <v>2</v>
      </c>
      <c r="B28" s="104" t="s">
        <v>177</v>
      </c>
      <c r="C28" s="104"/>
      <c r="D28" s="104"/>
      <c r="E28" s="105"/>
      <c r="F28" s="102"/>
      <c r="G28" s="102"/>
    </row>
    <row r="29" spans="1:7" ht="33" customHeight="1" x14ac:dyDescent="0.2">
      <c r="A29" s="28">
        <v>3</v>
      </c>
      <c r="B29" s="104" t="s">
        <v>176</v>
      </c>
      <c r="C29" s="104"/>
      <c r="D29" s="104"/>
      <c r="E29" s="105"/>
      <c r="F29" s="102"/>
      <c r="G29" s="102"/>
    </row>
    <row r="30" spans="1:7" ht="16" x14ac:dyDescent="0.2">
      <c r="A30" s="28">
        <v>3</v>
      </c>
      <c r="B30" s="104" t="s">
        <v>178</v>
      </c>
      <c r="C30" s="104"/>
      <c r="D30" s="104"/>
      <c r="E30" s="105"/>
      <c r="F30" s="102"/>
      <c r="G30" s="102"/>
    </row>
    <row r="31" spans="1:7" ht="34" customHeight="1" x14ac:dyDescent="0.2">
      <c r="A31" s="28">
        <v>4</v>
      </c>
      <c r="B31" s="104" t="s">
        <v>180</v>
      </c>
      <c r="C31" s="104"/>
      <c r="D31" s="104"/>
      <c r="E31" s="105"/>
      <c r="F31" s="102"/>
      <c r="G31" s="102"/>
    </row>
    <row r="32" spans="1:7" ht="34" customHeight="1" x14ac:dyDescent="0.2">
      <c r="A32" s="28">
        <v>5</v>
      </c>
      <c r="B32" s="104" t="s">
        <v>179</v>
      </c>
      <c r="C32" s="104"/>
      <c r="D32" s="104"/>
      <c r="E32" s="105"/>
      <c r="F32" s="102"/>
      <c r="G32" s="102"/>
    </row>
    <row r="33" spans="1:7" ht="34" customHeight="1" x14ac:dyDescent="0.2">
      <c r="A33" s="28">
        <v>6</v>
      </c>
      <c r="B33" s="104" t="s">
        <v>202</v>
      </c>
      <c r="C33" s="106"/>
      <c r="D33" s="106"/>
      <c r="E33" s="107"/>
      <c r="F33" s="102"/>
      <c r="G33" s="102"/>
    </row>
    <row r="34" spans="1:7" ht="34" customHeight="1" x14ac:dyDescent="0.2">
      <c r="A34" s="28">
        <v>7</v>
      </c>
      <c r="B34" s="104" t="s">
        <v>203</v>
      </c>
      <c r="C34" s="106"/>
      <c r="D34" s="106"/>
      <c r="E34" s="107"/>
      <c r="F34" s="103"/>
      <c r="G34" s="103"/>
    </row>
    <row r="35" spans="1:7" ht="17" x14ac:dyDescent="0.2">
      <c r="A35" s="38">
        <v>2</v>
      </c>
      <c r="B35" s="68" t="s">
        <v>21</v>
      </c>
      <c r="C35" s="40">
        <v>30</v>
      </c>
      <c r="D35" s="41"/>
      <c r="E35" s="82">
        <f>SUM(E36,E40,E48)</f>
        <v>0</v>
      </c>
      <c r="F35" s="125"/>
      <c r="G35" s="125"/>
    </row>
    <row r="36" spans="1:7" ht="17" x14ac:dyDescent="0.2">
      <c r="A36" s="29" t="s">
        <v>22</v>
      </c>
      <c r="B36" s="7" t="s">
        <v>183</v>
      </c>
      <c r="C36" s="69">
        <f>C35*0.2</f>
        <v>6</v>
      </c>
      <c r="D36" s="73"/>
      <c r="E36" s="83" t="str">
        <f>IF(D36="AA",1*C36,IF(D36="A",0.9*C36,IF(D36="BB",0.8*C36,IF(D36="B",0.7*C36,IF(D36="CC",0.6*C36,IF(D36="C",0.5*C36,IF(D36="D",0.3*C36,IF(D36="E",0*C36,"Belum Diisi"))))))))</f>
        <v>Belum Diisi</v>
      </c>
      <c r="F36" s="126"/>
      <c r="G36" s="126"/>
    </row>
    <row r="37" spans="1:7" ht="16" x14ac:dyDescent="0.2">
      <c r="A37" s="28">
        <v>1</v>
      </c>
      <c r="B37" s="104" t="s">
        <v>181</v>
      </c>
      <c r="C37" s="104"/>
      <c r="D37" s="104"/>
      <c r="E37" s="105"/>
      <c r="F37" s="101"/>
      <c r="G37" s="101"/>
    </row>
    <row r="38" spans="1:7" ht="16" x14ac:dyDescent="0.2">
      <c r="A38" s="28">
        <v>2</v>
      </c>
      <c r="B38" s="104" t="s">
        <v>182</v>
      </c>
      <c r="C38" s="104"/>
      <c r="D38" s="104"/>
      <c r="E38" s="105"/>
      <c r="F38" s="102"/>
      <c r="G38" s="102"/>
    </row>
    <row r="39" spans="1:7" ht="16" x14ac:dyDescent="0.2">
      <c r="A39" s="28">
        <v>3</v>
      </c>
      <c r="B39" s="104" t="s">
        <v>23</v>
      </c>
      <c r="C39" s="104"/>
      <c r="D39" s="104"/>
      <c r="E39" s="105"/>
      <c r="F39" s="103"/>
      <c r="G39" s="103"/>
    </row>
    <row r="40" spans="1:7" ht="51" x14ac:dyDescent="0.2">
      <c r="A40" s="29" t="s">
        <v>24</v>
      </c>
      <c r="B40" s="7" t="s">
        <v>190</v>
      </c>
      <c r="C40" s="4">
        <f>C35*0.3</f>
        <v>9</v>
      </c>
      <c r="D40" s="73"/>
      <c r="E40" s="83" t="str">
        <f>IF(D40="AA",1*C40,IF(D40="A",0.9*C40,IF(D40="BB",0.8*C40,IF(D40="B",0.7*C40,IF(D40="CC",0.6*C40,IF(D40="C",0.5*C40,IF(D40="D",0.3*C40,IF(D40="E",0*C40,"Belum Diisi"))))))))</f>
        <v>Belum Diisi</v>
      </c>
      <c r="F40" s="126"/>
      <c r="G40" s="126"/>
    </row>
    <row r="41" spans="1:7" ht="16" x14ac:dyDescent="0.2">
      <c r="A41" s="67">
        <v>1</v>
      </c>
      <c r="B41" s="108" t="s">
        <v>185</v>
      </c>
      <c r="C41" s="108"/>
      <c r="D41" s="108"/>
      <c r="E41" s="109"/>
      <c r="F41" s="101"/>
      <c r="G41" s="101"/>
    </row>
    <row r="42" spans="1:7" ht="16" x14ac:dyDescent="0.2">
      <c r="A42" s="67">
        <v>2</v>
      </c>
      <c r="B42" s="108" t="s">
        <v>186</v>
      </c>
      <c r="C42" s="108"/>
      <c r="D42" s="108"/>
      <c r="E42" s="109"/>
      <c r="F42" s="102"/>
      <c r="G42" s="102"/>
    </row>
    <row r="43" spans="1:7" ht="16" x14ac:dyDescent="0.2">
      <c r="A43" s="67">
        <v>3</v>
      </c>
      <c r="B43" s="108" t="s">
        <v>187</v>
      </c>
      <c r="C43" s="108"/>
      <c r="D43" s="108"/>
      <c r="E43" s="109"/>
      <c r="F43" s="102"/>
      <c r="G43" s="102"/>
    </row>
    <row r="44" spans="1:7" ht="16" x14ac:dyDescent="0.2">
      <c r="A44" s="67">
        <v>4</v>
      </c>
      <c r="B44" s="104" t="s">
        <v>188</v>
      </c>
      <c r="C44" s="104"/>
      <c r="D44" s="104"/>
      <c r="E44" s="105"/>
      <c r="F44" s="102"/>
      <c r="G44" s="102"/>
    </row>
    <row r="45" spans="1:7" ht="34" customHeight="1" x14ac:dyDescent="0.2">
      <c r="A45" s="67">
        <v>5</v>
      </c>
      <c r="B45" s="108" t="s">
        <v>184</v>
      </c>
      <c r="C45" s="108"/>
      <c r="D45" s="108"/>
      <c r="E45" s="109"/>
      <c r="F45" s="102"/>
      <c r="G45" s="102"/>
    </row>
    <row r="46" spans="1:7" ht="16" x14ac:dyDescent="0.2">
      <c r="A46" s="67">
        <v>6</v>
      </c>
      <c r="B46" s="104" t="s">
        <v>191</v>
      </c>
      <c r="C46" s="104"/>
      <c r="D46" s="104"/>
      <c r="E46" s="105"/>
      <c r="F46" s="102"/>
      <c r="G46" s="102"/>
    </row>
    <row r="47" spans="1:7" ht="16" x14ac:dyDescent="0.2">
      <c r="A47" s="67">
        <v>7</v>
      </c>
      <c r="B47" s="104" t="s">
        <v>192</v>
      </c>
      <c r="C47" s="104"/>
      <c r="D47" s="104"/>
      <c r="E47" s="105"/>
      <c r="F47" s="103"/>
      <c r="G47" s="103"/>
    </row>
    <row r="48" spans="1:7" ht="51" x14ac:dyDescent="0.2">
      <c r="A48" s="29" t="s">
        <v>25</v>
      </c>
      <c r="B48" s="7" t="s">
        <v>189</v>
      </c>
      <c r="C48" s="4">
        <f>C35*0.5</f>
        <v>15</v>
      </c>
      <c r="D48" s="73"/>
      <c r="E48" s="83" t="str">
        <f>IF(D48="AA",1*C48,IF(D48="A",0.9*C48,IF(D48="BB",0.8*C48,IF(D48="B",0.7*C48,IF(D48="CC",0.6*C48,IF(D48="C",0.5*C48,IF(D48="D",0.3*C48,IF(D48="E",0*C48,"Belum Diisi"))))))))</f>
        <v>Belum Diisi</v>
      </c>
      <c r="F48" s="126"/>
      <c r="G48" s="126"/>
    </row>
    <row r="49" spans="1:7" ht="34" customHeight="1" x14ac:dyDescent="0.2">
      <c r="A49" s="28">
        <v>1</v>
      </c>
      <c r="B49" s="104" t="s">
        <v>26</v>
      </c>
      <c r="C49" s="104"/>
      <c r="D49" s="104"/>
      <c r="E49" s="105"/>
      <c r="F49" s="101"/>
      <c r="G49" s="101"/>
    </row>
    <row r="50" spans="1:7" ht="34" customHeight="1" x14ac:dyDescent="0.2">
      <c r="A50" s="28">
        <v>2</v>
      </c>
      <c r="B50" s="104" t="s">
        <v>27</v>
      </c>
      <c r="C50" s="104"/>
      <c r="D50" s="104"/>
      <c r="E50" s="105"/>
      <c r="F50" s="102"/>
      <c r="G50" s="102"/>
    </row>
    <row r="51" spans="1:7" ht="16" x14ac:dyDescent="0.2">
      <c r="A51" s="28">
        <v>3</v>
      </c>
      <c r="B51" s="108" t="s">
        <v>193</v>
      </c>
      <c r="C51" s="108"/>
      <c r="D51" s="108"/>
      <c r="E51" s="109"/>
      <c r="F51" s="102"/>
      <c r="G51" s="102"/>
    </row>
    <row r="52" spans="1:7" ht="16" x14ac:dyDescent="0.2">
      <c r="A52" s="28">
        <v>4</v>
      </c>
      <c r="B52" s="108" t="s">
        <v>195</v>
      </c>
      <c r="C52" s="108"/>
      <c r="D52" s="108"/>
      <c r="E52" s="109"/>
      <c r="F52" s="102"/>
      <c r="G52" s="102"/>
    </row>
    <row r="53" spans="1:7" ht="16" x14ac:dyDescent="0.2">
      <c r="A53" s="28">
        <v>5</v>
      </c>
      <c r="B53" s="108" t="s">
        <v>194</v>
      </c>
      <c r="C53" s="108"/>
      <c r="D53" s="108"/>
      <c r="E53" s="109"/>
      <c r="F53" s="102"/>
      <c r="G53" s="102"/>
    </row>
    <row r="54" spans="1:7" ht="16" x14ac:dyDescent="0.2">
      <c r="A54" s="28">
        <v>6</v>
      </c>
      <c r="B54" s="108" t="s">
        <v>196</v>
      </c>
      <c r="C54" s="108"/>
      <c r="D54" s="108"/>
      <c r="E54" s="109"/>
      <c r="F54" s="102"/>
      <c r="G54" s="102"/>
    </row>
    <row r="55" spans="1:7" ht="16" x14ac:dyDescent="0.2">
      <c r="A55" s="28">
        <v>7</v>
      </c>
      <c r="B55" s="108" t="s">
        <v>197</v>
      </c>
      <c r="C55" s="108"/>
      <c r="D55" s="108"/>
      <c r="E55" s="109"/>
      <c r="F55" s="102"/>
      <c r="G55" s="102"/>
    </row>
    <row r="56" spans="1:7" ht="17" customHeight="1" x14ac:dyDescent="0.2">
      <c r="A56" s="28">
        <v>8</v>
      </c>
      <c r="B56" s="104" t="s">
        <v>28</v>
      </c>
      <c r="C56" s="106"/>
      <c r="D56" s="106"/>
      <c r="E56" s="107"/>
      <c r="F56" s="102"/>
      <c r="G56" s="102"/>
    </row>
    <row r="57" spans="1:7" ht="17" customHeight="1" x14ac:dyDescent="0.2">
      <c r="A57" s="28">
        <v>9</v>
      </c>
      <c r="B57" s="104" t="s">
        <v>204</v>
      </c>
      <c r="C57" s="106"/>
      <c r="D57" s="106"/>
      <c r="E57" s="107"/>
      <c r="F57" s="102"/>
      <c r="G57" s="102"/>
    </row>
    <row r="58" spans="1:7" ht="17" customHeight="1" x14ac:dyDescent="0.2">
      <c r="A58" s="28">
        <v>10</v>
      </c>
      <c r="B58" s="104" t="s">
        <v>205</v>
      </c>
      <c r="C58" s="106"/>
      <c r="D58" s="106"/>
      <c r="E58" s="107"/>
      <c r="F58" s="103"/>
      <c r="G58" s="103"/>
    </row>
    <row r="59" spans="1:7" ht="17" x14ac:dyDescent="0.2">
      <c r="A59" s="38">
        <v>3</v>
      </c>
      <c r="B59" s="68" t="s">
        <v>29</v>
      </c>
      <c r="C59" s="40">
        <v>15</v>
      </c>
      <c r="D59" s="41"/>
      <c r="E59" s="82">
        <f>SUM(E60,E67,E77)</f>
        <v>0</v>
      </c>
      <c r="F59" s="125"/>
      <c r="G59" s="125"/>
    </row>
    <row r="60" spans="1:7" ht="17" x14ac:dyDescent="0.2">
      <c r="A60" s="29" t="s">
        <v>30</v>
      </c>
      <c r="B60" s="7" t="s">
        <v>130</v>
      </c>
      <c r="C60" s="69">
        <f>C59*0.2</f>
        <v>3</v>
      </c>
      <c r="D60" s="73"/>
      <c r="E60" s="83" t="str">
        <f>IF(D60="AA",1*C60,IF(D60="A",0.9*C60,IF(D60="BB",0.8*C60,IF(D60="B",0.7*C60,IF(D60="CC",0.6*C60,IF(D60="C",0.5*C60,IF(D60="D",0.3*C60,IF(D60="E",0*C60,"Belum Diisi"))))))))</f>
        <v>Belum Diisi</v>
      </c>
      <c r="F60" s="126"/>
      <c r="G60" s="126"/>
    </row>
    <row r="61" spans="1:7" ht="16" x14ac:dyDescent="0.2">
      <c r="A61" s="28">
        <v>1</v>
      </c>
      <c r="B61" s="104" t="s">
        <v>133</v>
      </c>
      <c r="C61" s="104"/>
      <c r="D61" s="104"/>
      <c r="E61" s="105"/>
      <c r="F61" s="101"/>
      <c r="G61" s="101"/>
    </row>
    <row r="62" spans="1:7" ht="16" x14ac:dyDescent="0.2">
      <c r="A62" s="28">
        <v>2</v>
      </c>
      <c r="B62" s="104" t="s">
        <v>149</v>
      </c>
      <c r="C62" s="104"/>
      <c r="D62" s="104"/>
      <c r="E62" s="105"/>
      <c r="F62" s="102"/>
      <c r="G62" s="102"/>
    </row>
    <row r="63" spans="1:7" ht="16" x14ac:dyDescent="0.2">
      <c r="A63" s="28">
        <v>3</v>
      </c>
      <c r="B63" s="104" t="s">
        <v>134</v>
      </c>
      <c r="C63" s="104"/>
      <c r="D63" s="104"/>
      <c r="E63" s="105"/>
      <c r="F63" s="102"/>
      <c r="G63" s="102"/>
    </row>
    <row r="64" spans="1:7" ht="16" x14ac:dyDescent="0.2">
      <c r="A64" s="28">
        <v>4</v>
      </c>
      <c r="B64" s="104" t="s">
        <v>135</v>
      </c>
      <c r="C64" s="104"/>
      <c r="D64" s="104"/>
      <c r="E64" s="105"/>
      <c r="F64" s="102"/>
      <c r="G64" s="102"/>
    </row>
    <row r="65" spans="1:7" ht="16" x14ac:dyDescent="0.2">
      <c r="A65" s="28">
        <v>5</v>
      </c>
      <c r="B65" s="104" t="s">
        <v>136</v>
      </c>
      <c r="C65" s="104"/>
      <c r="D65" s="104"/>
      <c r="E65" s="105"/>
      <c r="F65" s="102"/>
      <c r="G65" s="102"/>
    </row>
    <row r="66" spans="1:7" ht="16" x14ac:dyDescent="0.2">
      <c r="A66" s="28">
        <v>6</v>
      </c>
      <c r="B66" s="104" t="s">
        <v>131</v>
      </c>
      <c r="C66" s="104"/>
      <c r="D66" s="104"/>
      <c r="E66" s="105"/>
      <c r="F66" s="103"/>
      <c r="G66" s="103"/>
    </row>
    <row r="67" spans="1:7" ht="51" customHeight="1" x14ac:dyDescent="0.2">
      <c r="A67" s="29" t="s">
        <v>31</v>
      </c>
      <c r="B67" s="7" t="s">
        <v>129</v>
      </c>
      <c r="C67" s="4">
        <f>C59*0.3</f>
        <v>4.5</v>
      </c>
      <c r="D67" s="73"/>
      <c r="E67" s="83" t="str">
        <f>IF(D67="AA",1*C67,IF(D67="A",0.9*C67,IF(D67="BB",0.8*C67,IF(D67="B",0.7*C67,IF(D67="CC",0.6*C67,IF(D67="C",0.5*C67,IF(D67="D",0.3*C67,IF(D67="E",0*C67,"Belum Diisi"))))))))</f>
        <v>Belum Diisi</v>
      </c>
      <c r="F67" s="126"/>
      <c r="G67" s="126"/>
    </row>
    <row r="68" spans="1:7" ht="16" x14ac:dyDescent="0.2">
      <c r="A68" s="28">
        <v>1</v>
      </c>
      <c r="B68" s="104" t="s">
        <v>137</v>
      </c>
      <c r="C68" s="104"/>
      <c r="D68" s="104"/>
      <c r="E68" s="105"/>
      <c r="F68" s="101"/>
      <c r="G68" s="101"/>
    </row>
    <row r="69" spans="1:7" ht="16" x14ac:dyDescent="0.2">
      <c r="A69" s="28">
        <v>2</v>
      </c>
      <c r="B69" s="104" t="s">
        <v>138</v>
      </c>
      <c r="C69" s="104"/>
      <c r="D69" s="104"/>
      <c r="E69" s="105"/>
      <c r="F69" s="102"/>
      <c r="G69" s="102"/>
    </row>
    <row r="70" spans="1:7" ht="16" x14ac:dyDescent="0.2">
      <c r="A70" s="28">
        <v>3</v>
      </c>
      <c r="B70" s="108" t="s">
        <v>141</v>
      </c>
      <c r="C70" s="108"/>
      <c r="D70" s="108"/>
      <c r="E70" s="109"/>
      <c r="F70" s="102"/>
      <c r="G70" s="102"/>
    </row>
    <row r="71" spans="1:7" ht="34" customHeight="1" x14ac:dyDescent="0.2">
      <c r="A71" s="28">
        <v>4</v>
      </c>
      <c r="B71" s="108" t="s">
        <v>142</v>
      </c>
      <c r="C71" s="108"/>
      <c r="D71" s="108"/>
      <c r="E71" s="109"/>
      <c r="F71" s="102"/>
      <c r="G71" s="102"/>
    </row>
    <row r="72" spans="1:7" ht="34" customHeight="1" x14ac:dyDescent="0.2">
      <c r="A72" s="28">
        <v>5</v>
      </c>
      <c r="B72" s="108" t="s">
        <v>143</v>
      </c>
      <c r="C72" s="108"/>
      <c r="D72" s="108"/>
      <c r="E72" s="109"/>
      <c r="F72" s="102"/>
      <c r="G72" s="102"/>
    </row>
    <row r="73" spans="1:7" ht="34" customHeight="1" x14ac:dyDescent="0.2">
      <c r="A73" s="28">
        <v>6</v>
      </c>
      <c r="B73" s="108" t="s">
        <v>140</v>
      </c>
      <c r="C73" s="108"/>
      <c r="D73" s="108"/>
      <c r="E73" s="109"/>
      <c r="F73" s="102"/>
      <c r="G73" s="102"/>
    </row>
    <row r="74" spans="1:7" ht="34" customHeight="1" x14ac:dyDescent="0.2">
      <c r="A74" s="28">
        <v>7</v>
      </c>
      <c r="B74" s="104" t="s">
        <v>139</v>
      </c>
      <c r="C74" s="104"/>
      <c r="D74" s="104"/>
      <c r="E74" s="105"/>
      <c r="F74" s="102"/>
      <c r="G74" s="102"/>
    </row>
    <row r="75" spans="1:7" ht="34" customHeight="1" x14ac:dyDescent="0.2">
      <c r="A75" s="28">
        <v>8</v>
      </c>
      <c r="B75" s="109" t="s">
        <v>132</v>
      </c>
      <c r="C75" s="110"/>
      <c r="D75" s="110"/>
      <c r="E75" s="111"/>
      <c r="F75" s="102"/>
      <c r="G75" s="102"/>
    </row>
    <row r="76" spans="1:7" ht="34" customHeight="1" x14ac:dyDescent="0.2">
      <c r="A76" s="28">
        <v>9</v>
      </c>
      <c r="B76" s="109" t="s">
        <v>144</v>
      </c>
      <c r="C76" s="110"/>
      <c r="D76" s="110"/>
      <c r="E76" s="111"/>
      <c r="F76" s="103"/>
      <c r="G76" s="103"/>
    </row>
    <row r="77" spans="1:7" ht="34" x14ac:dyDescent="0.2">
      <c r="A77" s="29" t="s">
        <v>32</v>
      </c>
      <c r="B77" s="7" t="s">
        <v>33</v>
      </c>
      <c r="C77" s="4">
        <f>C59*0.5</f>
        <v>7.5</v>
      </c>
      <c r="D77" s="73"/>
      <c r="E77" s="83" t="str">
        <f>IF(D77="AA",1*C77,IF(D77="A",0.9*C77,IF(D77="BB",0.8*C77,IF(D77="B",0.7*C77,IF(D77="CC",0.6*C77,IF(D77="C",0.5*C77,IF(D77="D",0.3*C77,IF(D77="E",0*C77,"Belum Diisi"))))))))</f>
        <v>Belum Diisi</v>
      </c>
      <c r="F77" s="126"/>
      <c r="G77" s="126"/>
    </row>
    <row r="78" spans="1:7" ht="16" x14ac:dyDescent="0.2">
      <c r="A78" s="28">
        <v>1</v>
      </c>
      <c r="B78" s="104" t="s">
        <v>151</v>
      </c>
      <c r="C78" s="104"/>
      <c r="D78" s="104"/>
      <c r="E78" s="105"/>
      <c r="F78" s="101"/>
      <c r="G78" s="101"/>
    </row>
    <row r="79" spans="1:7" ht="16" x14ac:dyDescent="0.2">
      <c r="A79" s="28">
        <v>2</v>
      </c>
      <c r="B79" s="104" t="s">
        <v>152</v>
      </c>
      <c r="C79" s="104"/>
      <c r="D79" s="104"/>
      <c r="E79" s="105"/>
      <c r="F79" s="102"/>
      <c r="G79" s="102"/>
    </row>
    <row r="80" spans="1:7" ht="34" customHeight="1" x14ac:dyDescent="0.2">
      <c r="A80" s="28">
        <v>3</v>
      </c>
      <c r="B80" s="104" t="s">
        <v>147</v>
      </c>
      <c r="C80" s="106"/>
      <c r="D80" s="106"/>
      <c r="E80" s="107"/>
      <c r="F80" s="102"/>
      <c r="G80" s="102"/>
    </row>
    <row r="81" spans="1:7" ht="34" customHeight="1" x14ac:dyDescent="0.2">
      <c r="A81" s="28">
        <v>4</v>
      </c>
      <c r="B81" s="104" t="s">
        <v>150</v>
      </c>
      <c r="C81" s="106"/>
      <c r="D81" s="106"/>
      <c r="E81" s="107"/>
      <c r="F81" s="102"/>
      <c r="G81" s="102"/>
    </row>
    <row r="82" spans="1:7" ht="16" x14ac:dyDescent="0.2">
      <c r="A82" s="28">
        <v>5</v>
      </c>
      <c r="B82" s="104" t="s">
        <v>146</v>
      </c>
      <c r="C82" s="104"/>
      <c r="D82" s="104"/>
      <c r="E82" s="105"/>
      <c r="F82" s="102"/>
      <c r="G82" s="102"/>
    </row>
    <row r="83" spans="1:7" ht="34" customHeight="1" x14ac:dyDescent="0.2">
      <c r="A83" s="28">
        <v>6</v>
      </c>
      <c r="B83" s="104" t="s">
        <v>145</v>
      </c>
      <c r="C83" s="106"/>
      <c r="D83" s="106"/>
      <c r="E83" s="107"/>
      <c r="F83" s="102"/>
      <c r="G83" s="102"/>
    </row>
    <row r="84" spans="1:7" ht="16" x14ac:dyDescent="0.2">
      <c r="A84" s="28">
        <v>7</v>
      </c>
      <c r="B84" s="104" t="s">
        <v>148</v>
      </c>
      <c r="C84" s="104"/>
      <c r="D84" s="104"/>
      <c r="E84" s="105"/>
      <c r="F84" s="103"/>
      <c r="G84" s="103"/>
    </row>
    <row r="85" spans="1:7" ht="17" x14ac:dyDescent="0.2">
      <c r="A85" s="38">
        <v>4</v>
      </c>
      <c r="B85" s="68" t="s">
        <v>34</v>
      </c>
      <c r="C85" s="40">
        <v>25</v>
      </c>
      <c r="D85" s="41"/>
      <c r="E85" s="82">
        <f>SUM(E86,E90,E96)</f>
        <v>0</v>
      </c>
      <c r="F85" s="125"/>
      <c r="G85" s="125"/>
    </row>
    <row r="86" spans="1:7" ht="17" x14ac:dyDescent="0.2">
      <c r="A86" s="29" t="s">
        <v>35</v>
      </c>
      <c r="B86" s="7" t="s">
        <v>206</v>
      </c>
      <c r="C86" s="69">
        <f>C85*0.2</f>
        <v>5</v>
      </c>
      <c r="D86" s="73"/>
      <c r="E86" s="83" t="str">
        <f>IF(D86="AA",1*C86,IF(D86="A",0.9*C86,IF(D86="BB",0.8*C86,IF(D86="B",0.7*C86,IF(D86="CC",0.6*C86,IF(D86="C",0.5*C86,IF(D86="D",0.3*C86,IF(D86="E",0*C86,"Belum Diisi"))))))))</f>
        <v>Belum Diisi</v>
      </c>
      <c r="F86" s="126"/>
      <c r="G86" s="126"/>
    </row>
    <row r="87" spans="1:7" ht="16" x14ac:dyDescent="0.2">
      <c r="A87" s="28">
        <v>1</v>
      </c>
      <c r="B87" s="104" t="s">
        <v>156</v>
      </c>
      <c r="C87" s="104"/>
      <c r="D87" s="104"/>
      <c r="E87" s="105"/>
      <c r="F87" s="101"/>
      <c r="G87" s="101"/>
    </row>
    <row r="88" spans="1:7" ht="16" x14ac:dyDescent="0.2">
      <c r="A88" s="28">
        <v>2</v>
      </c>
      <c r="B88" s="104" t="s">
        <v>40</v>
      </c>
      <c r="C88" s="104"/>
      <c r="D88" s="104"/>
      <c r="E88" s="105"/>
      <c r="F88" s="102"/>
      <c r="G88" s="102"/>
    </row>
    <row r="89" spans="1:7" ht="16" x14ac:dyDescent="0.2">
      <c r="A89" s="28">
        <v>3</v>
      </c>
      <c r="B89" s="104" t="s">
        <v>199</v>
      </c>
      <c r="C89" s="104"/>
      <c r="D89" s="104"/>
      <c r="E89" s="105"/>
      <c r="F89" s="103"/>
      <c r="G89" s="103"/>
    </row>
    <row r="90" spans="1:7" ht="34" x14ac:dyDescent="0.2">
      <c r="A90" s="29" t="s">
        <v>37</v>
      </c>
      <c r="B90" s="7" t="s">
        <v>36</v>
      </c>
      <c r="C90" s="4">
        <f>C85*0.3</f>
        <v>7.5</v>
      </c>
      <c r="D90" s="73"/>
      <c r="E90" s="83" t="str">
        <f>IF(D90="AA",1*C90,IF(D90="A",0.9*C90,IF(D90="BB",0.8*C90,IF(D90="B",0.7*C90,IF(D90="CC",0.6*C90,IF(D90="C",0.5*C90,IF(D90="D",0.3*C90,IF(D90="E",0*C90,"Belum Diisi"))))))))</f>
        <v>Belum Diisi</v>
      </c>
      <c r="F90" s="126"/>
      <c r="G90" s="126"/>
    </row>
    <row r="91" spans="1:7" ht="16" x14ac:dyDescent="0.2">
      <c r="A91" s="28">
        <v>1</v>
      </c>
      <c r="B91" s="108" t="s">
        <v>155</v>
      </c>
      <c r="C91" s="108"/>
      <c r="D91" s="108"/>
      <c r="E91" s="109"/>
      <c r="F91" s="101"/>
      <c r="G91" s="101"/>
    </row>
    <row r="92" spans="1:7" ht="16" x14ac:dyDescent="0.2">
      <c r="A92" s="28">
        <v>2</v>
      </c>
      <c r="B92" s="104" t="s">
        <v>154</v>
      </c>
      <c r="C92" s="104"/>
      <c r="D92" s="104"/>
      <c r="E92" s="105"/>
      <c r="F92" s="102"/>
      <c r="G92" s="102"/>
    </row>
    <row r="93" spans="1:7" ht="16" x14ac:dyDescent="0.2">
      <c r="A93" s="28">
        <v>3</v>
      </c>
      <c r="B93" s="108" t="s">
        <v>42</v>
      </c>
      <c r="C93" s="108"/>
      <c r="D93" s="108"/>
      <c r="E93" s="109"/>
      <c r="F93" s="102"/>
      <c r="G93" s="102"/>
    </row>
    <row r="94" spans="1:7" ht="16" x14ac:dyDescent="0.2">
      <c r="A94" s="28">
        <v>4</v>
      </c>
      <c r="B94" s="104" t="s">
        <v>40</v>
      </c>
      <c r="C94" s="104"/>
      <c r="D94" s="104"/>
      <c r="E94" s="105"/>
      <c r="F94" s="102"/>
      <c r="G94" s="102"/>
    </row>
    <row r="95" spans="1:7" ht="16" x14ac:dyDescent="0.2">
      <c r="A95" s="28">
        <v>5</v>
      </c>
      <c r="B95" s="104" t="s">
        <v>198</v>
      </c>
      <c r="C95" s="104"/>
      <c r="D95" s="104"/>
      <c r="E95" s="105"/>
      <c r="F95" s="103"/>
      <c r="G95" s="103"/>
    </row>
    <row r="96" spans="1:7" ht="51" x14ac:dyDescent="0.2">
      <c r="A96" s="29" t="s">
        <v>38</v>
      </c>
      <c r="B96" s="7" t="s">
        <v>153</v>
      </c>
      <c r="C96" s="4">
        <f>C85*0.5</f>
        <v>12.5</v>
      </c>
      <c r="D96" s="73"/>
      <c r="E96" s="88" t="s">
        <v>7</v>
      </c>
      <c r="F96" s="126"/>
      <c r="G96" s="126"/>
    </row>
    <row r="97" spans="1:7" ht="16" x14ac:dyDescent="0.2">
      <c r="A97" s="28">
        <v>1</v>
      </c>
      <c r="B97" s="104" t="s">
        <v>157</v>
      </c>
      <c r="C97" s="104"/>
      <c r="D97" s="104"/>
      <c r="E97" s="105"/>
      <c r="F97" s="101"/>
      <c r="G97" s="101"/>
    </row>
    <row r="98" spans="1:7" ht="36" customHeight="1" x14ac:dyDescent="0.2">
      <c r="A98" s="28">
        <v>2</v>
      </c>
      <c r="B98" s="104" t="s">
        <v>159</v>
      </c>
      <c r="C98" s="104"/>
      <c r="D98" s="104"/>
      <c r="E98" s="105"/>
      <c r="F98" s="102"/>
      <c r="G98" s="102"/>
    </row>
    <row r="99" spans="1:7" ht="34" customHeight="1" x14ac:dyDescent="0.2">
      <c r="A99" s="28">
        <v>3</v>
      </c>
      <c r="B99" s="104" t="s">
        <v>43</v>
      </c>
      <c r="C99" s="104"/>
      <c r="D99" s="104"/>
      <c r="E99" s="105"/>
      <c r="F99" s="102"/>
      <c r="G99" s="102"/>
    </row>
    <row r="100" spans="1:7" ht="34" customHeight="1" x14ac:dyDescent="0.2">
      <c r="A100" s="28">
        <v>4</v>
      </c>
      <c r="B100" s="104" t="s">
        <v>41</v>
      </c>
      <c r="C100" s="106"/>
      <c r="D100" s="106"/>
      <c r="E100" s="107"/>
      <c r="F100" s="102"/>
      <c r="G100" s="102"/>
    </row>
    <row r="101" spans="1:7" ht="36" customHeight="1" x14ac:dyDescent="0.2">
      <c r="A101" s="27">
        <v>5</v>
      </c>
      <c r="B101" s="106" t="s">
        <v>158</v>
      </c>
      <c r="C101" s="106"/>
      <c r="D101" s="106"/>
      <c r="E101" s="107"/>
      <c r="F101" s="103"/>
      <c r="G101" s="103"/>
    </row>
    <row r="102" spans="1:7" x14ac:dyDescent="0.2">
      <c r="A102" s="74"/>
      <c r="B102" s="71"/>
      <c r="C102" s="71"/>
      <c r="D102" s="75"/>
      <c r="E102" s="75"/>
      <c r="F102" s="127"/>
      <c r="G102" s="128"/>
    </row>
  </sheetData>
  <sheetProtection formatColumns="0" formatRows="0"/>
  <mergeCells count="113">
    <mergeCell ref="A1:A2"/>
    <mergeCell ref="B1:B2"/>
    <mergeCell ref="C1:C2"/>
    <mergeCell ref="D1:E1"/>
    <mergeCell ref="F1:F2"/>
    <mergeCell ref="G1:G2"/>
    <mergeCell ref="A5:E5"/>
    <mergeCell ref="F5:F11"/>
    <mergeCell ref="G5:G11"/>
    <mergeCell ref="B6:E6"/>
    <mergeCell ref="B7:E7"/>
    <mergeCell ref="B8:E8"/>
    <mergeCell ref="B9:E9"/>
    <mergeCell ref="B10:E10"/>
    <mergeCell ref="B11:E11"/>
    <mergeCell ref="B21:E21"/>
    <mergeCell ref="B22:E22"/>
    <mergeCell ref="B23:E23"/>
    <mergeCell ref="B24:E24"/>
    <mergeCell ref="A26:E26"/>
    <mergeCell ref="F26:F34"/>
    <mergeCell ref="A13:E13"/>
    <mergeCell ref="F13:F24"/>
    <mergeCell ref="G13:G24"/>
    <mergeCell ref="B14:E14"/>
    <mergeCell ref="B15:E15"/>
    <mergeCell ref="B16:E16"/>
    <mergeCell ref="B17:E17"/>
    <mergeCell ref="B18:E18"/>
    <mergeCell ref="B19:E19"/>
    <mergeCell ref="B20:E20"/>
    <mergeCell ref="G26:G34"/>
    <mergeCell ref="B27:E27"/>
    <mergeCell ref="B28:E28"/>
    <mergeCell ref="B29:E29"/>
    <mergeCell ref="B30:E30"/>
    <mergeCell ref="B31:E31"/>
    <mergeCell ref="B32:E32"/>
    <mergeCell ref="B33:E33"/>
    <mergeCell ref="B34:E34"/>
    <mergeCell ref="B44:E44"/>
    <mergeCell ref="B45:E45"/>
    <mergeCell ref="B46:E46"/>
    <mergeCell ref="B47:E47"/>
    <mergeCell ref="B49:E49"/>
    <mergeCell ref="F49:F58"/>
    <mergeCell ref="B37:E37"/>
    <mergeCell ref="F37:F39"/>
    <mergeCell ref="G37:G39"/>
    <mergeCell ref="B38:E38"/>
    <mergeCell ref="B39:E39"/>
    <mergeCell ref="B41:E41"/>
    <mergeCell ref="F41:F47"/>
    <mergeCell ref="G41:G47"/>
    <mergeCell ref="B42:E42"/>
    <mergeCell ref="B43:E43"/>
    <mergeCell ref="B61:E61"/>
    <mergeCell ref="F61:F66"/>
    <mergeCell ref="G61:G66"/>
    <mergeCell ref="B62:E62"/>
    <mergeCell ref="B63:E63"/>
    <mergeCell ref="B64:E64"/>
    <mergeCell ref="B65:E65"/>
    <mergeCell ref="B66:E66"/>
    <mergeCell ref="G49:G58"/>
    <mergeCell ref="B50:E50"/>
    <mergeCell ref="B51:E51"/>
    <mergeCell ref="B52:E52"/>
    <mergeCell ref="B53:E53"/>
    <mergeCell ref="B54:E54"/>
    <mergeCell ref="B55:E55"/>
    <mergeCell ref="B56:E56"/>
    <mergeCell ref="B57:E57"/>
    <mergeCell ref="B58:E58"/>
    <mergeCell ref="B68:E68"/>
    <mergeCell ref="F68:F76"/>
    <mergeCell ref="G68:G76"/>
    <mergeCell ref="B69:E69"/>
    <mergeCell ref="B70:E70"/>
    <mergeCell ref="B71:E71"/>
    <mergeCell ref="B72:E72"/>
    <mergeCell ref="B73:E73"/>
    <mergeCell ref="B74:E74"/>
    <mergeCell ref="B75:E75"/>
    <mergeCell ref="B76:E76"/>
    <mergeCell ref="B78:E78"/>
    <mergeCell ref="F78:F84"/>
    <mergeCell ref="G78:G84"/>
    <mergeCell ref="B79:E79"/>
    <mergeCell ref="B80:E80"/>
    <mergeCell ref="B81:E81"/>
    <mergeCell ref="B82:E82"/>
    <mergeCell ref="B83:E83"/>
    <mergeCell ref="B84:E84"/>
    <mergeCell ref="B87:E87"/>
    <mergeCell ref="F87:F89"/>
    <mergeCell ref="G87:G89"/>
    <mergeCell ref="B88:E88"/>
    <mergeCell ref="B89:E89"/>
    <mergeCell ref="B91:E91"/>
    <mergeCell ref="F91:F95"/>
    <mergeCell ref="G91:G95"/>
    <mergeCell ref="B92:E92"/>
    <mergeCell ref="B93:E93"/>
    <mergeCell ref="B94:E94"/>
    <mergeCell ref="B95:E95"/>
    <mergeCell ref="B97:E97"/>
    <mergeCell ref="F97:F101"/>
    <mergeCell ref="G97:G101"/>
    <mergeCell ref="B98:E98"/>
    <mergeCell ref="B99:E99"/>
    <mergeCell ref="B100:E100"/>
    <mergeCell ref="B101:E101"/>
  </mergeCells>
  <dataValidations count="2">
    <dataValidation type="list" allowBlank="1" showInputMessage="1" showErrorMessage="1" sqref="D4 D86 D67 D48 D25 D36 D40 D77 D60 D90 D96 D12" xr:uid="{C75F028B-7141-1541-86A1-BA9D57383F8E}">
      <formula1>"AA,A,BB,B,CC,C,D,E"</formula1>
    </dataValidation>
    <dataValidation type="list" allowBlank="1" showInputMessage="1" showErrorMessage="1" sqref="D87" xr:uid="{B2739EDF-F26A-DD4D-A9DC-82095490211E}">
      <formula1>"CC,C,D"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FBDBB-E11F-BD44-86B4-F1FA35B6114B}">
  <sheetPr codeName="Sheet25"/>
  <dimension ref="A1:W102"/>
  <sheetViews>
    <sheetView showGridLines="0" zoomScale="112" zoomScaleNormal="70" workbookViewId="0">
      <pane ySplit="2" topLeftCell="A67" activePane="bottomLeft" state="frozen"/>
      <selection activeCell="B1" sqref="B1"/>
      <selection pane="bottomLeft" activeCell="F1" sqref="F1:G1048576"/>
    </sheetView>
  </sheetViews>
  <sheetFormatPr baseColWidth="10" defaultColWidth="8.83203125" defaultRowHeight="15" x14ac:dyDescent="0.2"/>
  <cols>
    <col min="1" max="1" width="4" style="2" bestFit="1" customWidth="1"/>
    <col min="2" max="2" width="70" style="2" customWidth="1"/>
    <col min="3" max="3" width="6.83203125" style="2" bestFit="1" customWidth="1"/>
    <col min="4" max="5" width="9.6640625" style="1" bestFit="1" customWidth="1"/>
    <col min="6" max="7" width="63.83203125" style="129" customWidth="1"/>
    <col min="8" max="8" width="6.6640625" bestFit="1" customWidth="1"/>
    <col min="9" max="9" width="9.6640625" bestFit="1" customWidth="1"/>
    <col min="10" max="10" width="6.6640625" bestFit="1" customWidth="1"/>
    <col min="11" max="11" width="9.6640625" bestFit="1" customWidth="1"/>
    <col min="12" max="12" width="6.6640625" bestFit="1" customWidth="1"/>
    <col min="13" max="13" width="9.6640625" bestFit="1" customWidth="1"/>
    <col min="14" max="14" width="6.6640625" bestFit="1" customWidth="1"/>
    <col min="15" max="15" width="9.6640625" bestFit="1" customWidth="1"/>
    <col min="16" max="16" width="6.6640625" bestFit="1" customWidth="1"/>
    <col min="17" max="17" width="9.6640625" bestFit="1" customWidth="1"/>
    <col min="18" max="18" width="6.6640625" bestFit="1" customWidth="1"/>
    <col min="19" max="19" width="9.6640625" bestFit="1" customWidth="1"/>
    <col min="20" max="20" width="6.6640625" bestFit="1" customWidth="1"/>
    <col min="21" max="21" width="9.6640625" bestFit="1" customWidth="1"/>
    <col min="22" max="22" width="6.6640625" bestFit="1" customWidth="1"/>
    <col min="23" max="23" width="9.6640625" bestFit="1" customWidth="1"/>
  </cols>
  <sheetData>
    <row r="1" spans="1:23" ht="16" customHeight="1" x14ac:dyDescent="0.2">
      <c r="A1" s="96" t="s">
        <v>0</v>
      </c>
      <c r="B1" s="96" t="s">
        <v>1</v>
      </c>
      <c r="C1" s="96" t="s">
        <v>18</v>
      </c>
      <c r="D1" s="96" t="s">
        <v>212</v>
      </c>
      <c r="E1" s="99"/>
      <c r="F1" s="130" t="s">
        <v>49</v>
      </c>
      <c r="G1" s="130" t="s">
        <v>128</v>
      </c>
    </row>
    <row r="2" spans="1:23" s="5" customFormat="1" ht="17" customHeight="1" x14ac:dyDescent="0.2">
      <c r="A2" s="96"/>
      <c r="B2" s="96"/>
      <c r="C2" s="96"/>
      <c r="D2" s="31" t="s">
        <v>39</v>
      </c>
      <c r="E2" s="66" t="s">
        <v>4</v>
      </c>
      <c r="F2" s="131"/>
      <c r="G2" s="131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</row>
    <row r="3" spans="1:23" ht="17" x14ac:dyDescent="0.2">
      <c r="A3" s="72">
        <v>1</v>
      </c>
      <c r="B3" s="70" t="s">
        <v>2</v>
      </c>
      <c r="C3" s="40">
        <v>30</v>
      </c>
      <c r="D3" s="41"/>
      <c r="E3" s="82">
        <f>SUM(E4,E12,E25)</f>
        <v>0</v>
      </c>
      <c r="F3" s="125"/>
      <c r="G3" s="125"/>
    </row>
    <row r="4" spans="1:23" ht="17" x14ac:dyDescent="0.2">
      <c r="A4" s="29" t="s">
        <v>3</v>
      </c>
      <c r="B4" s="7" t="s">
        <v>160</v>
      </c>
      <c r="C4" s="69">
        <f>C3*0.2</f>
        <v>6</v>
      </c>
      <c r="D4" s="73"/>
      <c r="E4" s="83" t="str">
        <f>IF(D4="AA",1*C4,IF(D4="A",0.9*C4,IF(D4="BB",0.8*C4,IF(D4="B",0.7*C4,IF(D4="CC",0.6*C4,IF(D4="C",0.5*C4,IF(D4="D",0.3*C4,IF(D4="E",0*C4,"Belum Diisi"))))))))</f>
        <v>Belum Diisi</v>
      </c>
      <c r="F4" s="126"/>
      <c r="G4" s="126"/>
    </row>
    <row r="5" spans="1:23" ht="16" x14ac:dyDescent="0.2">
      <c r="A5" s="105" t="s">
        <v>119</v>
      </c>
      <c r="B5" s="112"/>
      <c r="C5" s="112"/>
      <c r="D5" s="112"/>
      <c r="E5" s="112"/>
      <c r="F5" s="101"/>
      <c r="G5" s="101"/>
    </row>
    <row r="6" spans="1:23" ht="16" x14ac:dyDescent="0.2">
      <c r="A6" s="27">
        <v>1</v>
      </c>
      <c r="B6" s="104" t="s">
        <v>166</v>
      </c>
      <c r="C6" s="104"/>
      <c r="D6" s="104"/>
      <c r="E6" s="105"/>
      <c r="F6" s="102"/>
      <c r="G6" s="102"/>
    </row>
    <row r="7" spans="1:23" ht="16" x14ac:dyDescent="0.2">
      <c r="A7" s="27">
        <v>2</v>
      </c>
      <c r="B7" s="104" t="s">
        <v>161</v>
      </c>
      <c r="C7" s="104"/>
      <c r="D7" s="104"/>
      <c r="E7" s="105"/>
      <c r="F7" s="102"/>
      <c r="G7" s="102"/>
    </row>
    <row r="8" spans="1:23" ht="16" x14ac:dyDescent="0.2">
      <c r="A8" s="27">
        <v>3</v>
      </c>
      <c r="B8" s="104" t="s">
        <v>162</v>
      </c>
      <c r="C8" s="104"/>
      <c r="D8" s="104"/>
      <c r="E8" s="105"/>
      <c r="F8" s="102"/>
      <c r="G8" s="102"/>
    </row>
    <row r="9" spans="1:23" ht="16" x14ac:dyDescent="0.2">
      <c r="A9" s="27">
        <v>4</v>
      </c>
      <c r="B9" s="104" t="s">
        <v>163</v>
      </c>
      <c r="C9" s="104"/>
      <c r="D9" s="104"/>
      <c r="E9" s="105"/>
      <c r="F9" s="102"/>
      <c r="G9" s="102"/>
    </row>
    <row r="10" spans="1:23" ht="16" x14ac:dyDescent="0.2">
      <c r="A10" s="27">
        <v>5</v>
      </c>
      <c r="B10" s="104" t="s">
        <v>164</v>
      </c>
      <c r="C10" s="104"/>
      <c r="D10" s="104"/>
      <c r="E10" s="105"/>
      <c r="F10" s="102"/>
      <c r="G10" s="102"/>
    </row>
    <row r="11" spans="1:23" ht="16" x14ac:dyDescent="0.2">
      <c r="A11" s="27">
        <v>6</v>
      </c>
      <c r="B11" s="104" t="s">
        <v>165</v>
      </c>
      <c r="C11" s="104"/>
      <c r="D11" s="104"/>
      <c r="E11" s="105"/>
      <c r="F11" s="103"/>
      <c r="G11" s="103"/>
    </row>
    <row r="12" spans="1:23" ht="68" x14ac:dyDescent="0.2">
      <c r="A12" s="29" t="s">
        <v>19</v>
      </c>
      <c r="B12" s="7" t="s">
        <v>172</v>
      </c>
      <c r="C12" s="4">
        <f>C3*0.3</f>
        <v>9</v>
      </c>
      <c r="D12" s="73"/>
      <c r="E12" s="83" t="str">
        <f>IF(D12="AA",1*C12,IF(D12="A",0.9*C12,IF(D12="BB",0.8*C12,IF(D12="B",0.7*C12,IF(D12="CC",0.6*C12,IF(D12="C",0.5*C12,IF(D12="D",0.3*C12,IF(D12="E",0*C12,"Belum Diisi"))))))))</f>
        <v>Belum Diisi</v>
      </c>
      <c r="F12" s="126"/>
      <c r="G12" s="126"/>
    </row>
    <row r="13" spans="1:23" ht="16" x14ac:dyDescent="0.2">
      <c r="A13" s="105" t="s">
        <v>119</v>
      </c>
      <c r="B13" s="112"/>
      <c r="C13" s="112"/>
      <c r="D13" s="112"/>
      <c r="E13" s="112"/>
      <c r="F13" s="101"/>
      <c r="G13" s="101"/>
    </row>
    <row r="14" spans="1:23" ht="16" x14ac:dyDescent="0.2">
      <c r="A14" s="27">
        <v>1</v>
      </c>
      <c r="B14" s="104" t="s">
        <v>167</v>
      </c>
      <c r="C14" s="104"/>
      <c r="D14" s="104"/>
      <c r="E14" s="105"/>
      <c r="F14" s="102"/>
      <c r="G14" s="102"/>
    </row>
    <row r="15" spans="1:23" ht="16" x14ac:dyDescent="0.2">
      <c r="A15" s="27">
        <v>2</v>
      </c>
      <c r="B15" s="104" t="s">
        <v>168</v>
      </c>
      <c r="C15" s="104"/>
      <c r="D15" s="104"/>
      <c r="E15" s="105"/>
      <c r="F15" s="102"/>
      <c r="G15" s="102"/>
    </row>
    <row r="16" spans="1:23" ht="33" customHeight="1" x14ac:dyDescent="0.2">
      <c r="A16" s="27">
        <v>3</v>
      </c>
      <c r="B16" s="104" t="s">
        <v>169</v>
      </c>
      <c r="C16" s="104"/>
      <c r="D16" s="104"/>
      <c r="E16" s="105"/>
      <c r="F16" s="102"/>
      <c r="G16" s="102"/>
    </row>
    <row r="17" spans="1:7" ht="35" customHeight="1" x14ac:dyDescent="0.2">
      <c r="A17" s="27">
        <v>4</v>
      </c>
      <c r="B17" s="104" t="s">
        <v>12</v>
      </c>
      <c r="C17" s="104"/>
      <c r="D17" s="104"/>
      <c r="E17" s="105"/>
      <c r="F17" s="102"/>
      <c r="G17" s="102"/>
    </row>
    <row r="18" spans="1:7" ht="16" x14ac:dyDescent="0.2">
      <c r="A18" s="27">
        <v>6</v>
      </c>
      <c r="B18" s="104" t="s">
        <v>170</v>
      </c>
      <c r="C18" s="104"/>
      <c r="D18" s="104"/>
      <c r="E18" s="105"/>
      <c r="F18" s="102"/>
      <c r="G18" s="102"/>
    </row>
    <row r="19" spans="1:7" ht="34" customHeight="1" x14ac:dyDescent="0.2">
      <c r="A19" s="27">
        <v>5</v>
      </c>
      <c r="B19" s="104" t="s">
        <v>173</v>
      </c>
      <c r="C19" s="104"/>
      <c r="D19" s="104"/>
      <c r="E19" s="105"/>
      <c r="F19" s="102"/>
      <c r="G19" s="102"/>
    </row>
    <row r="20" spans="1:7" ht="16" x14ac:dyDescent="0.2">
      <c r="A20" s="27">
        <v>7</v>
      </c>
      <c r="B20" s="104" t="s">
        <v>13</v>
      </c>
      <c r="C20" s="104"/>
      <c r="D20" s="104"/>
      <c r="E20" s="105"/>
      <c r="F20" s="102"/>
      <c r="G20" s="102"/>
    </row>
    <row r="21" spans="1:7" ht="34" customHeight="1" x14ac:dyDescent="0.2">
      <c r="A21" s="27">
        <v>8</v>
      </c>
      <c r="B21" s="104" t="s">
        <v>174</v>
      </c>
      <c r="C21" s="104"/>
      <c r="D21" s="104"/>
      <c r="E21" s="105"/>
      <c r="F21" s="102"/>
      <c r="G21" s="102"/>
    </row>
    <row r="22" spans="1:7" ht="33" customHeight="1" x14ac:dyDescent="0.2">
      <c r="A22" s="27">
        <v>9</v>
      </c>
      <c r="B22" s="104" t="s">
        <v>175</v>
      </c>
      <c r="C22" s="104"/>
      <c r="D22" s="104"/>
      <c r="E22" s="105"/>
      <c r="F22" s="102"/>
      <c r="G22" s="102"/>
    </row>
    <row r="23" spans="1:7" ht="16" x14ac:dyDescent="0.2">
      <c r="A23" s="27">
        <v>10</v>
      </c>
      <c r="B23" s="104" t="s">
        <v>201</v>
      </c>
      <c r="C23" s="104"/>
      <c r="D23" s="104"/>
      <c r="E23" s="105"/>
      <c r="F23" s="102"/>
      <c r="G23" s="102"/>
    </row>
    <row r="24" spans="1:7" ht="16" x14ac:dyDescent="0.2">
      <c r="A24" s="27">
        <v>11</v>
      </c>
      <c r="B24" s="104" t="s">
        <v>200</v>
      </c>
      <c r="C24" s="104"/>
      <c r="D24" s="104"/>
      <c r="E24" s="105"/>
      <c r="F24" s="103"/>
      <c r="G24" s="103"/>
    </row>
    <row r="25" spans="1:7" ht="34" x14ac:dyDescent="0.2">
      <c r="A25" s="29" t="s">
        <v>20</v>
      </c>
      <c r="B25" s="7" t="s">
        <v>171</v>
      </c>
      <c r="C25" s="4">
        <f>C3*0.5</f>
        <v>15</v>
      </c>
      <c r="D25" s="73"/>
      <c r="E25" s="83" t="str">
        <f>IF(D25="AA",1*C25,IF(D25="A",0.9*C25,IF(D25="BB",0.8*C25,IF(D25="B",0.7*C25,IF(D25="CC",0.6*C25,IF(D25="C",0.5*C25,IF(D25="D",0.3*C25,IF(D25="E",0*C25,"Belum Diisi"))))))))</f>
        <v>Belum Diisi</v>
      </c>
      <c r="F25" s="126"/>
      <c r="G25" s="126"/>
    </row>
    <row r="26" spans="1:7" ht="16" x14ac:dyDescent="0.2">
      <c r="A26" s="105" t="s">
        <v>119</v>
      </c>
      <c r="B26" s="112"/>
      <c r="C26" s="112"/>
      <c r="D26" s="112"/>
      <c r="E26" s="112"/>
      <c r="F26" s="101"/>
      <c r="G26" s="101"/>
    </row>
    <row r="27" spans="1:7" ht="16" x14ac:dyDescent="0.2">
      <c r="A27" s="28">
        <v>1</v>
      </c>
      <c r="B27" s="104" t="s">
        <v>127</v>
      </c>
      <c r="C27" s="104"/>
      <c r="D27" s="104"/>
      <c r="E27" s="105"/>
      <c r="F27" s="102"/>
      <c r="G27" s="102"/>
    </row>
    <row r="28" spans="1:7" ht="16" x14ac:dyDescent="0.2">
      <c r="A28" s="28">
        <v>2</v>
      </c>
      <c r="B28" s="104" t="s">
        <v>177</v>
      </c>
      <c r="C28" s="104"/>
      <c r="D28" s="104"/>
      <c r="E28" s="105"/>
      <c r="F28" s="102"/>
      <c r="G28" s="102"/>
    </row>
    <row r="29" spans="1:7" ht="33" customHeight="1" x14ac:dyDescent="0.2">
      <c r="A29" s="28">
        <v>3</v>
      </c>
      <c r="B29" s="104" t="s">
        <v>176</v>
      </c>
      <c r="C29" s="104"/>
      <c r="D29" s="104"/>
      <c r="E29" s="105"/>
      <c r="F29" s="102"/>
      <c r="G29" s="102"/>
    </row>
    <row r="30" spans="1:7" ht="16" x14ac:dyDescent="0.2">
      <c r="A30" s="28">
        <v>3</v>
      </c>
      <c r="B30" s="104" t="s">
        <v>178</v>
      </c>
      <c r="C30" s="104"/>
      <c r="D30" s="104"/>
      <c r="E30" s="105"/>
      <c r="F30" s="102"/>
      <c r="G30" s="102"/>
    </row>
    <row r="31" spans="1:7" ht="34" customHeight="1" x14ac:dyDescent="0.2">
      <c r="A31" s="28">
        <v>4</v>
      </c>
      <c r="B31" s="104" t="s">
        <v>180</v>
      </c>
      <c r="C31" s="104"/>
      <c r="D31" s="104"/>
      <c r="E31" s="105"/>
      <c r="F31" s="102"/>
      <c r="G31" s="102"/>
    </row>
    <row r="32" spans="1:7" ht="34" customHeight="1" x14ac:dyDescent="0.2">
      <c r="A32" s="28">
        <v>5</v>
      </c>
      <c r="B32" s="104" t="s">
        <v>179</v>
      </c>
      <c r="C32" s="104"/>
      <c r="D32" s="104"/>
      <c r="E32" s="105"/>
      <c r="F32" s="102"/>
      <c r="G32" s="102"/>
    </row>
    <row r="33" spans="1:7" ht="34" customHeight="1" x14ac:dyDescent="0.2">
      <c r="A33" s="28">
        <v>6</v>
      </c>
      <c r="B33" s="104" t="s">
        <v>202</v>
      </c>
      <c r="C33" s="106"/>
      <c r="D33" s="106"/>
      <c r="E33" s="107"/>
      <c r="F33" s="102"/>
      <c r="G33" s="102"/>
    </row>
    <row r="34" spans="1:7" ht="34" customHeight="1" x14ac:dyDescent="0.2">
      <c r="A34" s="28">
        <v>7</v>
      </c>
      <c r="B34" s="104" t="s">
        <v>203</v>
      </c>
      <c r="C34" s="106"/>
      <c r="D34" s="106"/>
      <c r="E34" s="107"/>
      <c r="F34" s="103"/>
      <c r="G34" s="103"/>
    </row>
    <row r="35" spans="1:7" ht="17" x14ac:dyDescent="0.2">
      <c r="A35" s="38">
        <v>2</v>
      </c>
      <c r="B35" s="68" t="s">
        <v>21</v>
      </c>
      <c r="C35" s="40">
        <v>30</v>
      </c>
      <c r="D35" s="41"/>
      <c r="E35" s="82">
        <f>SUM(E36,E40,E48)</f>
        <v>0</v>
      </c>
      <c r="F35" s="125"/>
      <c r="G35" s="125"/>
    </row>
    <row r="36" spans="1:7" ht="17" x14ac:dyDescent="0.2">
      <c r="A36" s="29" t="s">
        <v>22</v>
      </c>
      <c r="B36" s="7" t="s">
        <v>183</v>
      </c>
      <c r="C36" s="69">
        <f>C35*0.2</f>
        <v>6</v>
      </c>
      <c r="D36" s="73"/>
      <c r="E36" s="83" t="str">
        <f>IF(D36="AA",1*C36,IF(D36="A",0.9*C36,IF(D36="BB",0.8*C36,IF(D36="B",0.7*C36,IF(D36="CC",0.6*C36,IF(D36="C",0.5*C36,IF(D36="D",0.3*C36,IF(D36="E",0*C36,"Belum Diisi"))))))))</f>
        <v>Belum Diisi</v>
      </c>
      <c r="F36" s="126"/>
      <c r="G36" s="126"/>
    </row>
    <row r="37" spans="1:7" ht="16" x14ac:dyDescent="0.2">
      <c r="A37" s="28">
        <v>1</v>
      </c>
      <c r="B37" s="104" t="s">
        <v>181</v>
      </c>
      <c r="C37" s="104"/>
      <c r="D37" s="104"/>
      <c r="E37" s="105"/>
      <c r="F37" s="101"/>
      <c r="G37" s="101"/>
    </row>
    <row r="38" spans="1:7" ht="16" x14ac:dyDescent="0.2">
      <c r="A38" s="28">
        <v>2</v>
      </c>
      <c r="B38" s="104" t="s">
        <v>182</v>
      </c>
      <c r="C38" s="104"/>
      <c r="D38" s="104"/>
      <c r="E38" s="105"/>
      <c r="F38" s="102"/>
      <c r="G38" s="102"/>
    </row>
    <row r="39" spans="1:7" ht="16" x14ac:dyDescent="0.2">
      <c r="A39" s="28">
        <v>3</v>
      </c>
      <c r="B39" s="104" t="s">
        <v>23</v>
      </c>
      <c r="C39" s="104"/>
      <c r="D39" s="104"/>
      <c r="E39" s="105"/>
      <c r="F39" s="103"/>
      <c r="G39" s="103"/>
    </row>
    <row r="40" spans="1:7" ht="51" x14ac:dyDescent="0.2">
      <c r="A40" s="29" t="s">
        <v>24</v>
      </c>
      <c r="B40" s="7" t="s">
        <v>190</v>
      </c>
      <c r="C40" s="4">
        <f>C35*0.3</f>
        <v>9</v>
      </c>
      <c r="D40" s="73"/>
      <c r="E40" s="83" t="str">
        <f>IF(D40="AA",1*C40,IF(D40="A",0.9*C40,IF(D40="BB",0.8*C40,IF(D40="B",0.7*C40,IF(D40="CC",0.6*C40,IF(D40="C",0.5*C40,IF(D40="D",0.3*C40,IF(D40="E",0*C40,"Belum Diisi"))))))))</f>
        <v>Belum Diisi</v>
      </c>
      <c r="F40" s="126"/>
      <c r="G40" s="126"/>
    </row>
    <row r="41" spans="1:7" ht="16" x14ac:dyDescent="0.2">
      <c r="A41" s="67">
        <v>1</v>
      </c>
      <c r="B41" s="108" t="s">
        <v>185</v>
      </c>
      <c r="C41" s="108"/>
      <c r="D41" s="108"/>
      <c r="E41" s="109"/>
      <c r="F41" s="101"/>
      <c r="G41" s="101"/>
    </row>
    <row r="42" spans="1:7" ht="16" x14ac:dyDescent="0.2">
      <c r="A42" s="67">
        <v>2</v>
      </c>
      <c r="B42" s="108" t="s">
        <v>186</v>
      </c>
      <c r="C42" s="108"/>
      <c r="D42" s="108"/>
      <c r="E42" s="109"/>
      <c r="F42" s="102"/>
      <c r="G42" s="102"/>
    </row>
    <row r="43" spans="1:7" ht="16" x14ac:dyDescent="0.2">
      <c r="A43" s="67">
        <v>3</v>
      </c>
      <c r="B43" s="108" t="s">
        <v>187</v>
      </c>
      <c r="C43" s="108"/>
      <c r="D43" s="108"/>
      <c r="E43" s="109"/>
      <c r="F43" s="102"/>
      <c r="G43" s="102"/>
    </row>
    <row r="44" spans="1:7" ht="16" x14ac:dyDescent="0.2">
      <c r="A44" s="67">
        <v>4</v>
      </c>
      <c r="B44" s="104" t="s">
        <v>188</v>
      </c>
      <c r="C44" s="104"/>
      <c r="D44" s="104"/>
      <c r="E44" s="105"/>
      <c r="F44" s="102"/>
      <c r="G44" s="102"/>
    </row>
    <row r="45" spans="1:7" ht="34" customHeight="1" x14ac:dyDescent="0.2">
      <c r="A45" s="67">
        <v>5</v>
      </c>
      <c r="B45" s="108" t="s">
        <v>184</v>
      </c>
      <c r="C45" s="108"/>
      <c r="D45" s="108"/>
      <c r="E45" s="109"/>
      <c r="F45" s="102"/>
      <c r="G45" s="102"/>
    </row>
    <row r="46" spans="1:7" ht="16" x14ac:dyDescent="0.2">
      <c r="A46" s="67">
        <v>6</v>
      </c>
      <c r="B46" s="104" t="s">
        <v>191</v>
      </c>
      <c r="C46" s="104"/>
      <c r="D46" s="104"/>
      <c r="E46" s="105"/>
      <c r="F46" s="102"/>
      <c r="G46" s="102"/>
    </row>
    <row r="47" spans="1:7" ht="16" x14ac:dyDescent="0.2">
      <c r="A47" s="67">
        <v>7</v>
      </c>
      <c r="B47" s="104" t="s">
        <v>192</v>
      </c>
      <c r="C47" s="104"/>
      <c r="D47" s="104"/>
      <c r="E47" s="105"/>
      <c r="F47" s="103"/>
      <c r="G47" s="103"/>
    </row>
    <row r="48" spans="1:7" ht="51" x14ac:dyDescent="0.2">
      <c r="A48" s="29" t="s">
        <v>25</v>
      </c>
      <c r="B48" s="7" t="s">
        <v>189</v>
      </c>
      <c r="C48" s="4">
        <f>C35*0.5</f>
        <v>15</v>
      </c>
      <c r="D48" s="73"/>
      <c r="E48" s="83" t="str">
        <f>IF(D48="AA",1*C48,IF(D48="A",0.9*C48,IF(D48="BB",0.8*C48,IF(D48="B",0.7*C48,IF(D48="CC",0.6*C48,IF(D48="C",0.5*C48,IF(D48="D",0.3*C48,IF(D48="E",0*C48,"Belum Diisi"))))))))</f>
        <v>Belum Diisi</v>
      </c>
      <c r="F48" s="126"/>
      <c r="G48" s="126"/>
    </row>
    <row r="49" spans="1:7" ht="34" customHeight="1" x14ac:dyDescent="0.2">
      <c r="A49" s="28">
        <v>1</v>
      </c>
      <c r="B49" s="104" t="s">
        <v>26</v>
      </c>
      <c r="C49" s="104"/>
      <c r="D49" s="104"/>
      <c r="E49" s="105"/>
      <c r="F49" s="101"/>
      <c r="G49" s="101"/>
    </row>
    <row r="50" spans="1:7" ht="34" customHeight="1" x14ac:dyDescent="0.2">
      <c r="A50" s="28">
        <v>2</v>
      </c>
      <c r="B50" s="104" t="s">
        <v>27</v>
      </c>
      <c r="C50" s="104"/>
      <c r="D50" s="104"/>
      <c r="E50" s="105"/>
      <c r="F50" s="102"/>
      <c r="G50" s="102"/>
    </row>
    <row r="51" spans="1:7" ht="16" x14ac:dyDescent="0.2">
      <c r="A51" s="28">
        <v>3</v>
      </c>
      <c r="B51" s="108" t="s">
        <v>193</v>
      </c>
      <c r="C51" s="108"/>
      <c r="D51" s="108"/>
      <c r="E51" s="109"/>
      <c r="F51" s="102"/>
      <c r="G51" s="102"/>
    </row>
    <row r="52" spans="1:7" ht="16" x14ac:dyDescent="0.2">
      <c r="A52" s="28">
        <v>4</v>
      </c>
      <c r="B52" s="108" t="s">
        <v>195</v>
      </c>
      <c r="C52" s="108"/>
      <c r="D52" s="108"/>
      <c r="E52" s="109"/>
      <c r="F52" s="102"/>
      <c r="G52" s="102"/>
    </row>
    <row r="53" spans="1:7" ht="16" x14ac:dyDescent="0.2">
      <c r="A53" s="28">
        <v>5</v>
      </c>
      <c r="B53" s="108" t="s">
        <v>194</v>
      </c>
      <c r="C53" s="108"/>
      <c r="D53" s="108"/>
      <c r="E53" s="109"/>
      <c r="F53" s="102"/>
      <c r="G53" s="102"/>
    </row>
    <row r="54" spans="1:7" ht="16" x14ac:dyDescent="0.2">
      <c r="A54" s="28">
        <v>6</v>
      </c>
      <c r="B54" s="108" t="s">
        <v>196</v>
      </c>
      <c r="C54" s="108"/>
      <c r="D54" s="108"/>
      <c r="E54" s="109"/>
      <c r="F54" s="102"/>
      <c r="G54" s="102"/>
    </row>
    <row r="55" spans="1:7" ht="16" x14ac:dyDescent="0.2">
      <c r="A55" s="28">
        <v>7</v>
      </c>
      <c r="B55" s="108" t="s">
        <v>197</v>
      </c>
      <c r="C55" s="108"/>
      <c r="D55" s="108"/>
      <c r="E55" s="109"/>
      <c r="F55" s="102"/>
      <c r="G55" s="102"/>
    </row>
    <row r="56" spans="1:7" ht="17" customHeight="1" x14ac:dyDescent="0.2">
      <c r="A56" s="28">
        <v>8</v>
      </c>
      <c r="B56" s="104" t="s">
        <v>28</v>
      </c>
      <c r="C56" s="106"/>
      <c r="D56" s="106"/>
      <c r="E56" s="107"/>
      <c r="F56" s="102"/>
      <c r="G56" s="102"/>
    </row>
    <row r="57" spans="1:7" ht="17" customHeight="1" x14ac:dyDescent="0.2">
      <c r="A57" s="28">
        <v>9</v>
      </c>
      <c r="B57" s="104" t="s">
        <v>204</v>
      </c>
      <c r="C57" s="106"/>
      <c r="D57" s="106"/>
      <c r="E57" s="107"/>
      <c r="F57" s="102"/>
      <c r="G57" s="102"/>
    </row>
    <row r="58" spans="1:7" ht="17" customHeight="1" x14ac:dyDescent="0.2">
      <c r="A58" s="28">
        <v>10</v>
      </c>
      <c r="B58" s="104" t="s">
        <v>205</v>
      </c>
      <c r="C58" s="106"/>
      <c r="D58" s="106"/>
      <c r="E58" s="107"/>
      <c r="F58" s="103"/>
      <c r="G58" s="103"/>
    </row>
    <row r="59" spans="1:7" ht="17" x14ac:dyDescent="0.2">
      <c r="A59" s="38">
        <v>3</v>
      </c>
      <c r="B59" s="68" t="s">
        <v>29</v>
      </c>
      <c r="C59" s="40">
        <v>15</v>
      </c>
      <c r="D59" s="41"/>
      <c r="E59" s="82">
        <f>SUM(E60,E67,E77)</f>
        <v>0</v>
      </c>
      <c r="F59" s="125"/>
      <c r="G59" s="125"/>
    </row>
    <row r="60" spans="1:7" ht="17" x14ac:dyDescent="0.2">
      <c r="A60" s="29" t="s">
        <v>30</v>
      </c>
      <c r="B60" s="7" t="s">
        <v>130</v>
      </c>
      <c r="C60" s="69">
        <f>C59*0.2</f>
        <v>3</v>
      </c>
      <c r="D60" s="73"/>
      <c r="E60" s="83" t="str">
        <f>IF(D60="AA",1*C60,IF(D60="A",0.9*C60,IF(D60="BB",0.8*C60,IF(D60="B",0.7*C60,IF(D60="CC",0.6*C60,IF(D60="C",0.5*C60,IF(D60="D",0.3*C60,IF(D60="E",0*C60,"Belum Diisi"))))))))</f>
        <v>Belum Diisi</v>
      </c>
      <c r="F60" s="126"/>
      <c r="G60" s="126"/>
    </row>
    <row r="61" spans="1:7" ht="16" x14ac:dyDescent="0.2">
      <c r="A61" s="28">
        <v>1</v>
      </c>
      <c r="B61" s="104" t="s">
        <v>133</v>
      </c>
      <c r="C61" s="104"/>
      <c r="D61" s="104"/>
      <c r="E61" s="105"/>
      <c r="F61" s="101"/>
      <c r="G61" s="101"/>
    </row>
    <row r="62" spans="1:7" ht="16" x14ac:dyDescent="0.2">
      <c r="A62" s="28">
        <v>2</v>
      </c>
      <c r="B62" s="104" t="s">
        <v>149</v>
      </c>
      <c r="C62" s="104"/>
      <c r="D62" s="104"/>
      <c r="E62" s="105"/>
      <c r="F62" s="102"/>
      <c r="G62" s="102"/>
    </row>
    <row r="63" spans="1:7" ht="16" x14ac:dyDescent="0.2">
      <c r="A63" s="28">
        <v>3</v>
      </c>
      <c r="B63" s="104" t="s">
        <v>134</v>
      </c>
      <c r="C63" s="104"/>
      <c r="D63" s="104"/>
      <c r="E63" s="105"/>
      <c r="F63" s="102"/>
      <c r="G63" s="102"/>
    </row>
    <row r="64" spans="1:7" ht="16" x14ac:dyDescent="0.2">
      <c r="A64" s="28">
        <v>4</v>
      </c>
      <c r="B64" s="104" t="s">
        <v>135</v>
      </c>
      <c r="C64" s="104"/>
      <c r="D64" s="104"/>
      <c r="E64" s="105"/>
      <c r="F64" s="102"/>
      <c r="G64" s="102"/>
    </row>
    <row r="65" spans="1:7" ht="16" x14ac:dyDescent="0.2">
      <c r="A65" s="28">
        <v>5</v>
      </c>
      <c r="B65" s="104" t="s">
        <v>136</v>
      </c>
      <c r="C65" s="104"/>
      <c r="D65" s="104"/>
      <c r="E65" s="105"/>
      <c r="F65" s="102"/>
      <c r="G65" s="102"/>
    </row>
    <row r="66" spans="1:7" ht="16" x14ac:dyDescent="0.2">
      <c r="A66" s="28">
        <v>6</v>
      </c>
      <c r="B66" s="104" t="s">
        <v>131</v>
      </c>
      <c r="C66" s="104"/>
      <c r="D66" s="104"/>
      <c r="E66" s="105"/>
      <c r="F66" s="103"/>
      <c r="G66" s="103"/>
    </row>
    <row r="67" spans="1:7" ht="51" customHeight="1" x14ac:dyDescent="0.2">
      <c r="A67" s="29" t="s">
        <v>31</v>
      </c>
      <c r="B67" s="7" t="s">
        <v>129</v>
      </c>
      <c r="C67" s="4">
        <f>C59*0.3</f>
        <v>4.5</v>
      </c>
      <c r="D67" s="73"/>
      <c r="E67" s="83" t="str">
        <f>IF(D67="AA",1*C67,IF(D67="A",0.9*C67,IF(D67="BB",0.8*C67,IF(D67="B",0.7*C67,IF(D67="CC",0.6*C67,IF(D67="C",0.5*C67,IF(D67="D",0.3*C67,IF(D67="E",0*C67,"Belum Diisi"))))))))</f>
        <v>Belum Diisi</v>
      </c>
      <c r="F67" s="126"/>
      <c r="G67" s="126"/>
    </row>
    <row r="68" spans="1:7" ht="16" x14ac:dyDescent="0.2">
      <c r="A68" s="28">
        <v>1</v>
      </c>
      <c r="B68" s="104" t="s">
        <v>137</v>
      </c>
      <c r="C68" s="104"/>
      <c r="D68" s="104"/>
      <c r="E68" s="105"/>
      <c r="F68" s="101"/>
      <c r="G68" s="101"/>
    </row>
    <row r="69" spans="1:7" ht="16" x14ac:dyDescent="0.2">
      <c r="A69" s="28">
        <v>2</v>
      </c>
      <c r="B69" s="104" t="s">
        <v>138</v>
      </c>
      <c r="C69" s="104"/>
      <c r="D69" s="104"/>
      <c r="E69" s="105"/>
      <c r="F69" s="102"/>
      <c r="G69" s="102"/>
    </row>
    <row r="70" spans="1:7" ht="16" x14ac:dyDescent="0.2">
      <c r="A70" s="28">
        <v>3</v>
      </c>
      <c r="B70" s="108" t="s">
        <v>141</v>
      </c>
      <c r="C70" s="108"/>
      <c r="D70" s="108"/>
      <c r="E70" s="109"/>
      <c r="F70" s="102"/>
      <c r="G70" s="102"/>
    </row>
    <row r="71" spans="1:7" ht="34" customHeight="1" x14ac:dyDescent="0.2">
      <c r="A71" s="28">
        <v>4</v>
      </c>
      <c r="B71" s="108" t="s">
        <v>142</v>
      </c>
      <c r="C71" s="108"/>
      <c r="D71" s="108"/>
      <c r="E71" s="109"/>
      <c r="F71" s="102"/>
      <c r="G71" s="102"/>
    </row>
    <row r="72" spans="1:7" ht="34" customHeight="1" x14ac:dyDescent="0.2">
      <c r="A72" s="28">
        <v>5</v>
      </c>
      <c r="B72" s="108" t="s">
        <v>143</v>
      </c>
      <c r="C72" s="108"/>
      <c r="D72" s="108"/>
      <c r="E72" s="109"/>
      <c r="F72" s="102"/>
      <c r="G72" s="102"/>
    </row>
    <row r="73" spans="1:7" ht="34" customHeight="1" x14ac:dyDescent="0.2">
      <c r="A73" s="28">
        <v>6</v>
      </c>
      <c r="B73" s="108" t="s">
        <v>140</v>
      </c>
      <c r="C73" s="108"/>
      <c r="D73" s="108"/>
      <c r="E73" s="109"/>
      <c r="F73" s="102"/>
      <c r="G73" s="102"/>
    </row>
    <row r="74" spans="1:7" ht="34" customHeight="1" x14ac:dyDescent="0.2">
      <c r="A74" s="28">
        <v>7</v>
      </c>
      <c r="B74" s="104" t="s">
        <v>139</v>
      </c>
      <c r="C74" s="104"/>
      <c r="D74" s="104"/>
      <c r="E74" s="105"/>
      <c r="F74" s="102"/>
      <c r="G74" s="102"/>
    </row>
    <row r="75" spans="1:7" ht="34" customHeight="1" x14ac:dyDescent="0.2">
      <c r="A75" s="28">
        <v>8</v>
      </c>
      <c r="B75" s="109" t="s">
        <v>132</v>
      </c>
      <c r="C75" s="110"/>
      <c r="D75" s="110"/>
      <c r="E75" s="111"/>
      <c r="F75" s="102"/>
      <c r="G75" s="102"/>
    </row>
    <row r="76" spans="1:7" ht="34" customHeight="1" x14ac:dyDescent="0.2">
      <c r="A76" s="28">
        <v>9</v>
      </c>
      <c r="B76" s="109" t="s">
        <v>144</v>
      </c>
      <c r="C76" s="110"/>
      <c r="D76" s="110"/>
      <c r="E76" s="111"/>
      <c r="F76" s="103"/>
      <c r="G76" s="103"/>
    </row>
    <row r="77" spans="1:7" ht="34" x14ac:dyDescent="0.2">
      <c r="A77" s="29" t="s">
        <v>32</v>
      </c>
      <c r="B77" s="7" t="s">
        <v>33</v>
      </c>
      <c r="C77" s="4">
        <f>C59*0.5</f>
        <v>7.5</v>
      </c>
      <c r="D77" s="73"/>
      <c r="E77" s="83" t="str">
        <f>IF(D77="AA",1*C77,IF(D77="A",0.9*C77,IF(D77="BB",0.8*C77,IF(D77="B",0.7*C77,IF(D77="CC",0.6*C77,IF(D77="C",0.5*C77,IF(D77="D",0.3*C77,IF(D77="E",0*C77,"Belum Diisi"))))))))</f>
        <v>Belum Diisi</v>
      </c>
      <c r="F77" s="126"/>
      <c r="G77" s="126"/>
    </row>
    <row r="78" spans="1:7" ht="16" x14ac:dyDescent="0.2">
      <c r="A78" s="28">
        <v>1</v>
      </c>
      <c r="B78" s="104" t="s">
        <v>151</v>
      </c>
      <c r="C78" s="104"/>
      <c r="D78" s="104"/>
      <c r="E78" s="105"/>
      <c r="F78" s="101"/>
      <c r="G78" s="101"/>
    </row>
    <row r="79" spans="1:7" ht="16" x14ac:dyDescent="0.2">
      <c r="A79" s="28">
        <v>2</v>
      </c>
      <c r="B79" s="104" t="s">
        <v>152</v>
      </c>
      <c r="C79" s="104"/>
      <c r="D79" s="104"/>
      <c r="E79" s="105"/>
      <c r="F79" s="102"/>
      <c r="G79" s="102"/>
    </row>
    <row r="80" spans="1:7" ht="34" customHeight="1" x14ac:dyDescent="0.2">
      <c r="A80" s="28">
        <v>3</v>
      </c>
      <c r="B80" s="104" t="s">
        <v>147</v>
      </c>
      <c r="C80" s="106"/>
      <c r="D80" s="106"/>
      <c r="E80" s="107"/>
      <c r="F80" s="102"/>
      <c r="G80" s="102"/>
    </row>
    <row r="81" spans="1:7" ht="34" customHeight="1" x14ac:dyDescent="0.2">
      <c r="A81" s="28">
        <v>4</v>
      </c>
      <c r="B81" s="104" t="s">
        <v>150</v>
      </c>
      <c r="C81" s="106"/>
      <c r="D81" s="106"/>
      <c r="E81" s="107"/>
      <c r="F81" s="102"/>
      <c r="G81" s="102"/>
    </row>
    <row r="82" spans="1:7" ht="16" x14ac:dyDescent="0.2">
      <c r="A82" s="28">
        <v>5</v>
      </c>
      <c r="B82" s="104" t="s">
        <v>146</v>
      </c>
      <c r="C82" s="104"/>
      <c r="D82" s="104"/>
      <c r="E82" s="105"/>
      <c r="F82" s="102"/>
      <c r="G82" s="102"/>
    </row>
    <row r="83" spans="1:7" ht="34" customHeight="1" x14ac:dyDescent="0.2">
      <c r="A83" s="28">
        <v>6</v>
      </c>
      <c r="B83" s="104" t="s">
        <v>145</v>
      </c>
      <c r="C83" s="106"/>
      <c r="D83" s="106"/>
      <c r="E83" s="107"/>
      <c r="F83" s="102"/>
      <c r="G83" s="102"/>
    </row>
    <row r="84" spans="1:7" ht="16" x14ac:dyDescent="0.2">
      <c r="A84" s="28">
        <v>7</v>
      </c>
      <c r="B84" s="104" t="s">
        <v>148</v>
      </c>
      <c r="C84" s="104"/>
      <c r="D84" s="104"/>
      <c r="E84" s="105"/>
      <c r="F84" s="103"/>
      <c r="G84" s="103"/>
    </row>
    <row r="85" spans="1:7" ht="17" x14ac:dyDescent="0.2">
      <c r="A85" s="38">
        <v>4</v>
      </c>
      <c r="B85" s="68" t="s">
        <v>34</v>
      </c>
      <c r="C85" s="40">
        <v>25</v>
      </c>
      <c r="D85" s="41"/>
      <c r="E85" s="82">
        <f>SUM(E86,E90,E96)</f>
        <v>0</v>
      </c>
      <c r="F85" s="125"/>
      <c r="G85" s="125"/>
    </row>
    <row r="86" spans="1:7" ht="17" x14ac:dyDescent="0.2">
      <c r="A86" s="29" t="s">
        <v>35</v>
      </c>
      <c r="B86" s="7" t="s">
        <v>206</v>
      </c>
      <c r="C86" s="69">
        <f>C85*0.2</f>
        <v>5</v>
      </c>
      <c r="D86" s="73"/>
      <c r="E86" s="83" t="str">
        <f>IF(D86="AA",1*C86,IF(D86="A",0.9*C86,IF(D86="BB",0.8*C86,IF(D86="B",0.7*C86,IF(D86="CC",0.6*C86,IF(D86="C",0.5*C86,IF(D86="D",0.3*C86,IF(D86="E",0*C86,"Belum Diisi"))))))))</f>
        <v>Belum Diisi</v>
      </c>
      <c r="F86" s="126"/>
      <c r="G86" s="126"/>
    </row>
    <row r="87" spans="1:7" ht="16" x14ac:dyDescent="0.2">
      <c r="A87" s="28">
        <v>1</v>
      </c>
      <c r="B87" s="104" t="s">
        <v>156</v>
      </c>
      <c r="C87" s="104"/>
      <c r="D87" s="104"/>
      <c r="E87" s="105"/>
      <c r="F87" s="101"/>
      <c r="G87" s="101"/>
    </row>
    <row r="88" spans="1:7" ht="16" x14ac:dyDescent="0.2">
      <c r="A88" s="28">
        <v>2</v>
      </c>
      <c r="B88" s="104" t="s">
        <v>40</v>
      </c>
      <c r="C88" s="104"/>
      <c r="D88" s="104"/>
      <c r="E88" s="105"/>
      <c r="F88" s="102"/>
      <c r="G88" s="102"/>
    </row>
    <row r="89" spans="1:7" ht="16" x14ac:dyDescent="0.2">
      <c r="A89" s="28">
        <v>3</v>
      </c>
      <c r="B89" s="104" t="s">
        <v>199</v>
      </c>
      <c r="C89" s="104"/>
      <c r="D89" s="104"/>
      <c r="E89" s="105"/>
      <c r="F89" s="103"/>
      <c r="G89" s="103"/>
    </row>
    <row r="90" spans="1:7" ht="34" x14ac:dyDescent="0.2">
      <c r="A90" s="29" t="s">
        <v>37</v>
      </c>
      <c r="B90" s="7" t="s">
        <v>36</v>
      </c>
      <c r="C90" s="4">
        <f>C85*0.3</f>
        <v>7.5</v>
      </c>
      <c r="D90" s="73"/>
      <c r="E90" s="83" t="str">
        <f>IF(D90="AA",1*C90,IF(D90="A",0.9*C90,IF(D90="BB",0.8*C90,IF(D90="B",0.7*C90,IF(D90="CC",0.6*C90,IF(D90="C",0.5*C90,IF(D90="D",0.3*C90,IF(D90="E",0*C90,"Belum Diisi"))))))))</f>
        <v>Belum Diisi</v>
      </c>
      <c r="F90" s="126"/>
      <c r="G90" s="126"/>
    </row>
    <row r="91" spans="1:7" ht="16" x14ac:dyDescent="0.2">
      <c r="A91" s="28">
        <v>1</v>
      </c>
      <c r="B91" s="108" t="s">
        <v>155</v>
      </c>
      <c r="C91" s="108"/>
      <c r="D91" s="108"/>
      <c r="E91" s="109"/>
      <c r="F91" s="101"/>
      <c r="G91" s="101"/>
    </row>
    <row r="92" spans="1:7" ht="16" x14ac:dyDescent="0.2">
      <c r="A92" s="28">
        <v>2</v>
      </c>
      <c r="B92" s="104" t="s">
        <v>154</v>
      </c>
      <c r="C92" s="104"/>
      <c r="D92" s="104"/>
      <c r="E92" s="105"/>
      <c r="F92" s="102"/>
      <c r="G92" s="102"/>
    </row>
    <row r="93" spans="1:7" ht="16" x14ac:dyDescent="0.2">
      <c r="A93" s="28">
        <v>3</v>
      </c>
      <c r="B93" s="108" t="s">
        <v>42</v>
      </c>
      <c r="C93" s="108"/>
      <c r="D93" s="108"/>
      <c r="E93" s="109"/>
      <c r="F93" s="102"/>
      <c r="G93" s="102"/>
    </row>
    <row r="94" spans="1:7" ht="16" x14ac:dyDescent="0.2">
      <c r="A94" s="28">
        <v>4</v>
      </c>
      <c r="B94" s="104" t="s">
        <v>40</v>
      </c>
      <c r="C94" s="104"/>
      <c r="D94" s="104"/>
      <c r="E94" s="105"/>
      <c r="F94" s="102"/>
      <c r="G94" s="102"/>
    </row>
    <row r="95" spans="1:7" ht="16" x14ac:dyDescent="0.2">
      <c r="A95" s="28">
        <v>5</v>
      </c>
      <c r="B95" s="104" t="s">
        <v>198</v>
      </c>
      <c r="C95" s="104"/>
      <c r="D95" s="104"/>
      <c r="E95" s="105"/>
      <c r="F95" s="103"/>
      <c r="G95" s="103"/>
    </row>
    <row r="96" spans="1:7" ht="51" x14ac:dyDescent="0.2">
      <c r="A96" s="29" t="s">
        <v>38</v>
      </c>
      <c r="B96" s="7" t="s">
        <v>153</v>
      </c>
      <c r="C96" s="4">
        <f>C85*0.5</f>
        <v>12.5</v>
      </c>
      <c r="D96" s="73"/>
      <c r="E96" s="83" t="str">
        <f>IF(D96="AA",1*C96,IF(D96="A",0.9*C96,IF(D96="BB",0.8*C96,IF(D96="B",0.7*C96,IF(D96="CC",0.6*C96,IF(D96="C",0.5*C96,IF(D96="D",0.3*C96,IF(D96="E",0*C96,"Belum Diisi"))))))))</f>
        <v>Belum Diisi</v>
      </c>
      <c r="F96" s="126"/>
      <c r="G96" s="126"/>
    </row>
    <row r="97" spans="1:7" ht="16" x14ac:dyDescent="0.2">
      <c r="A97" s="28">
        <v>1</v>
      </c>
      <c r="B97" s="104" t="s">
        <v>157</v>
      </c>
      <c r="C97" s="104"/>
      <c r="D97" s="104"/>
      <c r="E97" s="105"/>
      <c r="F97" s="101"/>
      <c r="G97" s="101"/>
    </row>
    <row r="98" spans="1:7" ht="36" customHeight="1" x14ac:dyDescent="0.2">
      <c r="A98" s="28">
        <v>2</v>
      </c>
      <c r="B98" s="104" t="s">
        <v>159</v>
      </c>
      <c r="C98" s="104"/>
      <c r="D98" s="104"/>
      <c r="E98" s="105"/>
      <c r="F98" s="102"/>
      <c r="G98" s="102"/>
    </row>
    <row r="99" spans="1:7" ht="34" customHeight="1" x14ac:dyDescent="0.2">
      <c r="A99" s="28">
        <v>3</v>
      </c>
      <c r="B99" s="104" t="s">
        <v>43</v>
      </c>
      <c r="C99" s="104"/>
      <c r="D99" s="104"/>
      <c r="E99" s="105"/>
      <c r="F99" s="102"/>
      <c r="G99" s="102"/>
    </row>
    <row r="100" spans="1:7" ht="34" customHeight="1" x14ac:dyDescent="0.2">
      <c r="A100" s="28">
        <v>4</v>
      </c>
      <c r="B100" s="104" t="s">
        <v>41</v>
      </c>
      <c r="C100" s="106"/>
      <c r="D100" s="106"/>
      <c r="E100" s="107"/>
      <c r="F100" s="102"/>
      <c r="G100" s="102"/>
    </row>
    <row r="101" spans="1:7" ht="36" customHeight="1" x14ac:dyDescent="0.2">
      <c r="A101" s="27">
        <v>5</v>
      </c>
      <c r="B101" s="106" t="s">
        <v>158</v>
      </c>
      <c r="C101" s="106"/>
      <c r="D101" s="106"/>
      <c r="E101" s="107"/>
      <c r="F101" s="103"/>
      <c r="G101" s="103"/>
    </row>
    <row r="102" spans="1:7" x14ac:dyDescent="0.2">
      <c r="A102" s="74"/>
      <c r="B102" s="71"/>
      <c r="C102" s="71"/>
      <c r="D102" s="75"/>
      <c r="E102" s="75"/>
      <c r="F102" s="127"/>
      <c r="G102" s="128"/>
    </row>
  </sheetData>
  <sheetProtection formatColumns="0" formatRows="0"/>
  <mergeCells count="113">
    <mergeCell ref="A1:A2"/>
    <mergeCell ref="B1:B2"/>
    <mergeCell ref="C1:C2"/>
    <mergeCell ref="D1:E1"/>
    <mergeCell ref="F1:F2"/>
    <mergeCell ref="G1:G2"/>
    <mergeCell ref="A5:E5"/>
    <mergeCell ref="F5:F11"/>
    <mergeCell ref="G5:G11"/>
    <mergeCell ref="B6:E6"/>
    <mergeCell ref="B7:E7"/>
    <mergeCell ref="B8:E8"/>
    <mergeCell ref="B9:E9"/>
    <mergeCell ref="B10:E10"/>
    <mergeCell ref="B11:E11"/>
    <mergeCell ref="B21:E21"/>
    <mergeCell ref="B22:E22"/>
    <mergeCell ref="B23:E23"/>
    <mergeCell ref="B24:E24"/>
    <mergeCell ref="A26:E26"/>
    <mergeCell ref="F26:F34"/>
    <mergeCell ref="A13:E13"/>
    <mergeCell ref="F13:F24"/>
    <mergeCell ref="G13:G24"/>
    <mergeCell ref="B14:E14"/>
    <mergeCell ref="B15:E15"/>
    <mergeCell ref="B16:E16"/>
    <mergeCell ref="B17:E17"/>
    <mergeCell ref="B18:E18"/>
    <mergeCell ref="B19:E19"/>
    <mergeCell ref="B20:E20"/>
    <mergeCell ref="G26:G34"/>
    <mergeCell ref="B27:E27"/>
    <mergeCell ref="B28:E28"/>
    <mergeCell ref="B29:E29"/>
    <mergeCell ref="B30:E30"/>
    <mergeCell ref="B31:E31"/>
    <mergeCell ref="B32:E32"/>
    <mergeCell ref="B33:E33"/>
    <mergeCell ref="B34:E34"/>
    <mergeCell ref="B44:E44"/>
    <mergeCell ref="B45:E45"/>
    <mergeCell ref="B46:E46"/>
    <mergeCell ref="B47:E47"/>
    <mergeCell ref="B49:E49"/>
    <mergeCell ref="F49:F58"/>
    <mergeCell ref="B37:E37"/>
    <mergeCell ref="F37:F39"/>
    <mergeCell ref="G37:G39"/>
    <mergeCell ref="B38:E38"/>
    <mergeCell ref="B39:E39"/>
    <mergeCell ref="B41:E41"/>
    <mergeCell ref="F41:F47"/>
    <mergeCell ref="G41:G47"/>
    <mergeCell ref="B42:E42"/>
    <mergeCell ref="B43:E43"/>
    <mergeCell ref="B61:E61"/>
    <mergeCell ref="F61:F66"/>
    <mergeCell ref="G61:G66"/>
    <mergeCell ref="B62:E62"/>
    <mergeCell ref="B63:E63"/>
    <mergeCell ref="B64:E64"/>
    <mergeCell ref="B65:E65"/>
    <mergeCell ref="B66:E66"/>
    <mergeCell ref="G49:G58"/>
    <mergeCell ref="B50:E50"/>
    <mergeCell ref="B51:E51"/>
    <mergeCell ref="B52:E52"/>
    <mergeCell ref="B53:E53"/>
    <mergeCell ref="B54:E54"/>
    <mergeCell ref="B55:E55"/>
    <mergeCell ref="B56:E56"/>
    <mergeCell ref="B57:E57"/>
    <mergeCell ref="B58:E58"/>
    <mergeCell ref="B68:E68"/>
    <mergeCell ref="F68:F76"/>
    <mergeCell ref="G68:G76"/>
    <mergeCell ref="B69:E69"/>
    <mergeCell ref="B70:E70"/>
    <mergeCell ref="B71:E71"/>
    <mergeCell ref="B72:E72"/>
    <mergeCell ref="B73:E73"/>
    <mergeCell ref="B74:E74"/>
    <mergeCell ref="B75:E75"/>
    <mergeCell ref="B76:E76"/>
    <mergeCell ref="B78:E78"/>
    <mergeCell ref="F78:F84"/>
    <mergeCell ref="G78:G84"/>
    <mergeCell ref="B79:E79"/>
    <mergeCell ref="B80:E80"/>
    <mergeCell ref="B81:E81"/>
    <mergeCell ref="B82:E82"/>
    <mergeCell ref="B83:E83"/>
    <mergeCell ref="B84:E84"/>
    <mergeCell ref="B87:E87"/>
    <mergeCell ref="F87:F89"/>
    <mergeCell ref="G87:G89"/>
    <mergeCell ref="B88:E88"/>
    <mergeCell ref="B89:E89"/>
    <mergeCell ref="B91:E91"/>
    <mergeCell ref="F91:F95"/>
    <mergeCell ref="G91:G95"/>
    <mergeCell ref="B92:E92"/>
    <mergeCell ref="B93:E93"/>
    <mergeCell ref="B94:E94"/>
    <mergeCell ref="B95:E95"/>
    <mergeCell ref="B97:E97"/>
    <mergeCell ref="F97:F101"/>
    <mergeCell ref="G97:G101"/>
    <mergeCell ref="B98:E98"/>
    <mergeCell ref="B99:E99"/>
    <mergeCell ref="B100:E100"/>
    <mergeCell ref="B101:E101"/>
  </mergeCells>
  <dataValidations count="2">
    <dataValidation type="list" allowBlank="1" showInputMessage="1" showErrorMessage="1" sqref="D4 D12 D67 D48 D25 D36 D40 D77 D60 D90 D96 D86" xr:uid="{C537794D-2341-B941-B72B-03E7CB9B1C65}">
      <formula1>"AA,A,BB,B,CC,C,D,E"</formula1>
    </dataValidation>
    <dataValidation type="list" allowBlank="1" showInputMessage="1" showErrorMessage="1" sqref="D87" xr:uid="{93B0F454-490E-DC42-BA2A-3A29ED87AE15}">
      <formula1>"CC,C,D"</formula1>
    </dataValidation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EDC64-CF2A-D44B-8114-FF2483F624DC}">
  <sheetPr codeName="Sheet24"/>
  <dimension ref="A1:W102"/>
  <sheetViews>
    <sheetView showGridLines="0" tabSelected="1" zoomScale="112" zoomScaleNormal="70" workbookViewId="0">
      <pane ySplit="2" topLeftCell="A3" activePane="bottomLeft" state="frozen"/>
      <selection activeCell="B1" sqref="B1"/>
      <selection pane="bottomLeft" activeCell="F1" sqref="F1:G1048576"/>
    </sheetView>
  </sheetViews>
  <sheetFormatPr baseColWidth="10" defaultColWidth="8.83203125" defaultRowHeight="15" x14ac:dyDescent="0.2"/>
  <cols>
    <col min="1" max="1" width="4" style="2" bestFit="1" customWidth="1"/>
    <col min="2" max="2" width="70" style="2" customWidth="1"/>
    <col min="3" max="3" width="6.83203125" style="2" bestFit="1" customWidth="1"/>
    <col min="4" max="5" width="9.6640625" style="1" bestFit="1" customWidth="1"/>
    <col min="6" max="7" width="63.83203125" style="129" customWidth="1"/>
    <col min="8" max="8" width="6.6640625" bestFit="1" customWidth="1"/>
    <col min="9" max="9" width="9.6640625" bestFit="1" customWidth="1"/>
    <col min="10" max="10" width="6.6640625" bestFit="1" customWidth="1"/>
    <col min="11" max="11" width="9.6640625" bestFit="1" customWidth="1"/>
    <col min="12" max="12" width="6.6640625" bestFit="1" customWidth="1"/>
    <col min="13" max="13" width="9.6640625" bestFit="1" customWidth="1"/>
    <col min="14" max="14" width="6.6640625" bestFit="1" customWidth="1"/>
    <col min="15" max="15" width="9.6640625" bestFit="1" customWidth="1"/>
    <col min="16" max="16" width="6.6640625" bestFit="1" customWidth="1"/>
    <col min="17" max="17" width="9.6640625" bestFit="1" customWidth="1"/>
    <col min="18" max="18" width="6.6640625" bestFit="1" customWidth="1"/>
    <col min="19" max="19" width="9.6640625" bestFit="1" customWidth="1"/>
    <col min="20" max="20" width="6.6640625" bestFit="1" customWidth="1"/>
    <col min="21" max="21" width="9.6640625" bestFit="1" customWidth="1"/>
    <col min="22" max="22" width="6.6640625" bestFit="1" customWidth="1"/>
    <col min="23" max="23" width="9.6640625" bestFit="1" customWidth="1"/>
  </cols>
  <sheetData>
    <row r="1" spans="1:23" ht="16" customHeight="1" x14ac:dyDescent="0.2">
      <c r="A1" s="96" t="s">
        <v>0</v>
      </c>
      <c r="B1" s="96" t="s">
        <v>1</v>
      </c>
      <c r="C1" s="96" t="s">
        <v>18</v>
      </c>
      <c r="D1" s="96" t="s">
        <v>212</v>
      </c>
      <c r="E1" s="99"/>
      <c r="F1" s="130" t="s">
        <v>49</v>
      </c>
      <c r="G1" s="130" t="s">
        <v>128</v>
      </c>
    </row>
    <row r="2" spans="1:23" s="5" customFormat="1" ht="17" customHeight="1" x14ac:dyDescent="0.2">
      <c r="A2" s="96"/>
      <c r="B2" s="96"/>
      <c r="C2" s="96"/>
      <c r="D2" s="31" t="s">
        <v>39</v>
      </c>
      <c r="E2" s="66" t="s">
        <v>4</v>
      </c>
      <c r="F2" s="131"/>
      <c r="G2" s="131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</row>
    <row r="3" spans="1:23" ht="17" x14ac:dyDescent="0.2">
      <c r="A3" s="72">
        <v>1</v>
      </c>
      <c r="B3" s="70" t="s">
        <v>2</v>
      </c>
      <c r="C3" s="40">
        <v>30</v>
      </c>
      <c r="D3" s="41"/>
      <c r="E3" s="82">
        <f>SUM(E4,E12,E25)</f>
        <v>0</v>
      </c>
      <c r="F3" s="125"/>
      <c r="G3" s="125"/>
    </row>
    <row r="4" spans="1:23" ht="17" x14ac:dyDescent="0.2">
      <c r="A4" s="29" t="s">
        <v>3</v>
      </c>
      <c r="B4" s="7" t="s">
        <v>160</v>
      </c>
      <c r="C4" s="69">
        <f>C3*0.2</f>
        <v>6</v>
      </c>
      <c r="D4" s="73"/>
      <c r="E4" s="83" t="str">
        <f>IF(D4="AA",1*C4,IF(D4="A",0.9*C4,IF(D4="BB",0.8*C4,IF(D4="B",0.7*C4,IF(D4="CC",0.6*C4,IF(D4="C",0.5*C4,IF(D4="D",0.3*C4,IF(D4="E",0*C4,"Belum Diisi"))))))))</f>
        <v>Belum Diisi</v>
      </c>
      <c r="F4" s="126"/>
      <c r="G4" s="126"/>
    </row>
    <row r="5" spans="1:23" ht="16" x14ac:dyDescent="0.2">
      <c r="A5" s="105" t="s">
        <v>119</v>
      </c>
      <c r="B5" s="112"/>
      <c r="C5" s="112"/>
      <c r="D5" s="112"/>
      <c r="E5" s="112"/>
      <c r="F5" s="101"/>
      <c r="G5" s="101"/>
    </row>
    <row r="6" spans="1:23" ht="16" x14ac:dyDescent="0.2">
      <c r="A6" s="27">
        <v>1</v>
      </c>
      <c r="B6" s="104" t="s">
        <v>166</v>
      </c>
      <c r="C6" s="104"/>
      <c r="D6" s="104"/>
      <c r="E6" s="105"/>
      <c r="F6" s="102"/>
      <c r="G6" s="102"/>
    </row>
    <row r="7" spans="1:23" ht="16" x14ac:dyDescent="0.2">
      <c r="A7" s="27">
        <v>2</v>
      </c>
      <c r="B7" s="104" t="s">
        <v>161</v>
      </c>
      <c r="C7" s="104"/>
      <c r="D7" s="104"/>
      <c r="E7" s="105"/>
      <c r="F7" s="102"/>
      <c r="G7" s="102"/>
    </row>
    <row r="8" spans="1:23" ht="16" x14ac:dyDescent="0.2">
      <c r="A8" s="27">
        <v>3</v>
      </c>
      <c r="B8" s="104" t="s">
        <v>162</v>
      </c>
      <c r="C8" s="104"/>
      <c r="D8" s="104"/>
      <c r="E8" s="105"/>
      <c r="F8" s="102"/>
      <c r="G8" s="102"/>
    </row>
    <row r="9" spans="1:23" ht="16" x14ac:dyDescent="0.2">
      <c r="A9" s="27">
        <v>4</v>
      </c>
      <c r="B9" s="104" t="s">
        <v>163</v>
      </c>
      <c r="C9" s="104"/>
      <c r="D9" s="104"/>
      <c r="E9" s="105"/>
      <c r="F9" s="102"/>
      <c r="G9" s="102"/>
    </row>
    <row r="10" spans="1:23" ht="16" x14ac:dyDescent="0.2">
      <c r="A10" s="27">
        <v>5</v>
      </c>
      <c r="B10" s="104" t="s">
        <v>164</v>
      </c>
      <c r="C10" s="104"/>
      <c r="D10" s="104"/>
      <c r="E10" s="105"/>
      <c r="F10" s="102"/>
      <c r="G10" s="102"/>
    </row>
    <row r="11" spans="1:23" ht="16" x14ac:dyDescent="0.2">
      <c r="A11" s="27">
        <v>6</v>
      </c>
      <c r="B11" s="104" t="s">
        <v>165</v>
      </c>
      <c r="C11" s="104"/>
      <c r="D11" s="104"/>
      <c r="E11" s="105"/>
      <c r="F11" s="103"/>
      <c r="G11" s="103"/>
    </row>
    <row r="12" spans="1:23" ht="68" x14ac:dyDescent="0.2">
      <c r="A12" s="29" t="s">
        <v>19</v>
      </c>
      <c r="B12" s="7" t="s">
        <v>172</v>
      </c>
      <c r="C12" s="4">
        <f>C3*0.3</f>
        <v>9</v>
      </c>
      <c r="D12" s="73"/>
      <c r="E12" s="83" t="str">
        <f>IF(D12="AA",1*C12,IF(D12="A",0.9*C12,IF(D12="BB",0.8*C12,IF(D12="B",0.7*C12,IF(D12="CC",0.6*C12,IF(D12="C",0.5*C12,IF(D12="D",0.3*C12,IF(D12="E",0*C12,"Belum Diisi"))))))))</f>
        <v>Belum Diisi</v>
      </c>
      <c r="F12" s="126"/>
      <c r="G12" s="126"/>
    </row>
    <row r="13" spans="1:23" ht="16" x14ac:dyDescent="0.2">
      <c r="A13" s="105" t="s">
        <v>119</v>
      </c>
      <c r="B13" s="112"/>
      <c r="C13" s="112"/>
      <c r="D13" s="112"/>
      <c r="E13" s="112"/>
      <c r="F13" s="101"/>
      <c r="G13" s="101"/>
    </row>
    <row r="14" spans="1:23" ht="16" x14ac:dyDescent="0.2">
      <c r="A14" s="27">
        <v>1</v>
      </c>
      <c r="B14" s="104" t="s">
        <v>167</v>
      </c>
      <c r="C14" s="104"/>
      <c r="D14" s="104"/>
      <c r="E14" s="105"/>
      <c r="F14" s="102"/>
      <c r="G14" s="102"/>
    </row>
    <row r="15" spans="1:23" ht="16" x14ac:dyDescent="0.2">
      <c r="A15" s="27">
        <v>2</v>
      </c>
      <c r="B15" s="104" t="s">
        <v>168</v>
      </c>
      <c r="C15" s="104"/>
      <c r="D15" s="104"/>
      <c r="E15" s="105"/>
      <c r="F15" s="102"/>
      <c r="G15" s="102"/>
    </row>
    <row r="16" spans="1:23" ht="33" customHeight="1" x14ac:dyDescent="0.2">
      <c r="A16" s="27">
        <v>3</v>
      </c>
      <c r="B16" s="104" t="s">
        <v>169</v>
      </c>
      <c r="C16" s="104"/>
      <c r="D16" s="104"/>
      <c r="E16" s="105"/>
      <c r="F16" s="102"/>
      <c r="G16" s="102"/>
    </row>
    <row r="17" spans="1:7" ht="35" customHeight="1" x14ac:dyDescent="0.2">
      <c r="A17" s="27">
        <v>4</v>
      </c>
      <c r="B17" s="104" t="s">
        <v>12</v>
      </c>
      <c r="C17" s="104"/>
      <c r="D17" s="104"/>
      <c r="E17" s="105"/>
      <c r="F17" s="102"/>
      <c r="G17" s="102"/>
    </row>
    <row r="18" spans="1:7" ht="16" x14ac:dyDescent="0.2">
      <c r="A18" s="27">
        <v>6</v>
      </c>
      <c r="B18" s="104" t="s">
        <v>170</v>
      </c>
      <c r="C18" s="104"/>
      <c r="D18" s="104"/>
      <c r="E18" s="105"/>
      <c r="F18" s="102"/>
      <c r="G18" s="102"/>
    </row>
    <row r="19" spans="1:7" ht="34" customHeight="1" x14ac:dyDescent="0.2">
      <c r="A19" s="27">
        <v>5</v>
      </c>
      <c r="B19" s="104" t="s">
        <v>173</v>
      </c>
      <c r="C19" s="104"/>
      <c r="D19" s="104"/>
      <c r="E19" s="105"/>
      <c r="F19" s="102"/>
      <c r="G19" s="102"/>
    </row>
    <row r="20" spans="1:7" ht="16" x14ac:dyDescent="0.2">
      <c r="A20" s="27">
        <v>7</v>
      </c>
      <c r="B20" s="104" t="s">
        <v>13</v>
      </c>
      <c r="C20" s="104"/>
      <c r="D20" s="104"/>
      <c r="E20" s="105"/>
      <c r="F20" s="102"/>
      <c r="G20" s="102"/>
    </row>
    <row r="21" spans="1:7" ht="34" customHeight="1" x14ac:dyDescent="0.2">
      <c r="A21" s="27">
        <v>8</v>
      </c>
      <c r="B21" s="104" t="s">
        <v>174</v>
      </c>
      <c r="C21" s="104"/>
      <c r="D21" s="104"/>
      <c r="E21" s="105"/>
      <c r="F21" s="102"/>
      <c r="G21" s="102"/>
    </row>
    <row r="22" spans="1:7" ht="33" customHeight="1" x14ac:dyDescent="0.2">
      <c r="A22" s="27">
        <v>9</v>
      </c>
      <c r="B22" s="104" t="s">
        <v>175</v>
      </c>
      <c r="C22" s="104"/>
      <c r="D22" s="104"/>
      <c r="E22" s="105"/>
      <c r="F22" s="102"/>
      <c r="G22" s="102"/>
    </row>
    <row r="23" spans="1:7" ht="16" x14ac:dyDescent="0.2">
      <c r="A23" s="27">
        <v>10</v>
      </c>
      <c r="B23" s="104" t="s">
        <v>201</v>
      </c>
      <c r="C23" s="104"/>
      <c r="D23" s="104"/>
      <c r="E23" s="105"/>
      <c r="F23" s="102"/>
      <c r="G23" s="102"/>
    </row>
    <row r="24" spans="1:7" ht="16" x14ac:dyDescent="0.2">
      <c r="A24" s="27">
        <v>11</v>
      </c>
      <c r="B24" s="104" t="s">
        <v>200</v>
      </c>
      <c r="C24" s="104"/>
      <c r="D24" s="104"/>
      <c r="E24" s="105"/>
      <c r="F24" s="103"/>
      <c r="G24" s="103"/>
    </row>
    <row r="25" spans="1:7" ht="34" x14ac:dyDescent="0.2">
      <c r="A25" s="29" t="s">
        <v>20</v>
      </c>
      <c r="B25" s="7" t="s">
        <v>171</v>
      </c>
      <c r="C25" s="4">
        <f>C3*0.5</f>
        <v>15</v>
      </c>
      <c r="D25" s="73"/>
      <c r="E25" s="83" t="str">
        <f>IF(D25="AA",1*C25,IF(D25="A",0.9*C25,IF(D25="BB",0.8*C25,IF(D25="B",0.7*C25,IF(D25="CC",0.6*C25,IF(D25="C",0.5*C25,IF(D25="D",0.3*C25,IF(D25="E",0*C25,"Belum Diisi"))))))))</f>
        <v>Belum Diisi</v>
      </c>
      <c r="F25" s="126"/>
      <c r="G25" s="126"/>
    </row>
    <row r="26" spans="1:7" ht="16" x14ac:dyDescent="0.2">
      <c r="A26" s="105" t="s">
        <v>119</v>
      </c>
      <c r="B26" s="112"/>
      <c r="C26" s="112"/>
      <c r="D26" s="112"/>
      <c r="E26" s="112"/>
      <c r="F26" s="101"/>
      <c r="G26" s="101"/>
    </row>
    <row r="27" spans="1:7" ht="16" x14ac:dyDescent="0.2">
      <c r="A27" s="28">
        <v>1</v>
      </c>
      <c r="B27" s="104" t="s">
        <v>127</v>
      </c>
      <c r="C27" s="104"/>
      <c r="D27" s="104"/>
      <c r="E27" s="105"/>
      <c r="F27" s="102"/>
      <c r="G27" s="102"/>
    </row>
    <row r="28" spans="1:7" ht="16" x14ac:dyDescent="0.2">
      <c r="A28" s="28">
        <v>2</v>
      </c>
      <c r="B28" s="104" t="s">
        <v>177</v>
      </c>
      <c r="C28" s="104"/>
      <c r="D28" s="104"/>
      <c r="E28" s="105"/>
      <c r="F28" s="102"/>
      <c r="G28" s="102"/>
    </row>
    <row r="29" spans="1:7" ht="33" customHeight="1" x14ac:dyDescent="0.2">
      <c r="A29" s="28">
        <v>3</v>
      </c>
      <c r="B29" s="104" t="s">
        <v>176</v>
      </c>
      <c r="C29" s="104"/>
      <c r="D29" s="104"/>
      <c r="E29" s="105"/>
      <c r="F29" s="102"/>
      <c r="G29" s="102"/>
    </row>
    <row r="30" spans="1:7" ht="16" x14ac:dyDescent="0.2">
      <c r="A30" s="28">
        <v>3</v>
      </c>
      <c r="B30" s="104" t="s">
        <v>178</v>
      </c>
      <c r="C30" s="104"/>
      <c r="D30" s="104"/>
      <c r="E30" s="105"/>
      <c r="F30" s="102"/>
      <c r="G30" s="102"/>
    </row>
    <row r="31" spans="1:7" ht="34" customHeight="1" x14ac:dyDescent="0.2">
      <c r="A31" s="28">
        <v>4</v>
      </c>
      <c r="B31" s="104" t="s">
        <v>180</v>
      </c>
      <c r="C31" s="104"/>
      <c r="D31" s="104"/>
      <c r="E31" s="105"/>
      <c r="F31" s="102"/>
      <c r="G31" s="102"/>
    </row>
    <row r="32" spans="1:7" ht="34" customHeight="1" x14ac:dyDescent="0.2">
      <c r="A32" s="28">
        <v>5</v>
      </c>
      <c r="B32" s="104" t="s">
        <v>179</v>
      </c>
      <c r="C32" s="104"/>
      <c r="D32" s="104"/>
      <c r="E32" s="105"/>
      <c r="F32" s="102"/>
      <c r="G32" s="102"/>
    </row>
    <row r="33" spans="1:7" ht="34" customHeight="1" x14ac:dyDescent="0.2">
      <c r="A33" s="28">
        <v>6</v>
      </c>
      <c r="B33" s="104" t="s">
        <v>202</v>
      </c>
      <c r="C33" s="106"/>
      <c r="D33" s="106"/>
      <c r="E33" s="107"/>
      <c r="F33" s="102"/>
      <c r="G33" s="102"/>
    </row>
    <row r="34" spans="1:7" ht="34" customHeight="1" x14ac:dyDescent="0.2">
      <c r="A34" s="28">
        <v>7</v>
      </c>
      <c r="B34" s="104" t="s">
        <v>203</v>
      </c>
      <c r="C34" s="106"/>
      <c r="D34" s="106"/>
      <c r="E34" s="107"/>
      <c r="F34" s="103"/>
      <c r="G34" s="103"/>
    </row>
    <row r="35" spans="1:7" ht="17" x14ac:dyDescent="0.2">
      <c r="A35" s="38">
        <v>2</v>
      </c>
      <c r="B35" s="68" t="s">
        <v>21</v>
      </c>
      <c r="C35" s="40">
        <v>30</v>
      </c>
      <c r="D35" s="41"/>
      <c r="E35" s="82">
        <f>SUM(E36,E40,E48)</f>
        <v>0</v>
      </c>
      <c r="F35" s="125"/>
      <c r="G35" s="125"/>
    </row>
    <row r="36" spans="1:7" ht="17" x14ac:dyDescent="0.2">
      <c r="A36" s="29" t="s">
        <v>22</v>
      </c>
      <c r="B36" s="7" t="s">
        <v>183</v>
      </c>
      <c r="C36" s="69">
        <f>C35*0.2</f>
        <v>6</v>
      </c>
      <c r="D36" s="73"/>
      <c r="E36" s="83" t="str">
        <f>IF(D36="AA",1*C36,IF(D36="A",0.9*C36,IF(D36="BB",0.8*C36,IF(D36="B",0.7*C36,IF(D36="CC",0.6*C36,IF(D36="C",0.5*C36,IF(D36="D",0.3*C36,IF(D36="E",0*C36,"Belum Diisi"))))))))</f>
        <v>Belum Diisi</v>
      </c>
      <c r="F36" s="126"/>
      <c r="G36" s="126"/>
    </row>
    <row r="37" spans="1:7" ht="16" x14ac:dyDescent="0.2">
      <c r="A37" s="28">
        <v>1</v>
      </c>
      <c r="B37" s="104" t="s">
        <v>181</v>
      </c>
      <c r="C37" s="104"/>
      <c r="D37" s="104"/>
      <c r="E37" s="105"/>
      <c r="F37" s="101"/>
      <c r="G37" s="101"/>
    </row>
    <row r="38" spans="1:7" ht="16" x14ac:dyDescent="0.2">
      <c r="A38" s="28">
        <v>2</v>
      </c>
      <c r="B38" s="104" t="s">
        <v>182</v>
      </c>
      <c r="C38" s="104"/>
      <c r="D38" s="104"/>
      <c r="E38" s="105"/>
      <c r="F38" s="102"/>
      <c r="G38" s="102"/>
    </row>
    <row r="39" spans="1:7" ht="16" x14ac:dyDescent="0.2">
      <c r="A39" s="28">
        <v>3</v>
      </c>
      <c r="B39" s="104" t="s">
        <v>23</v>
      </c>
      <c r="C39" s="104"/>
      <c r="D39" s="104"/>
      <c r="E39" s="105"/>
      <c r="F39" s="103"/>
      <c r="G39" s="103"/>
    </row>
    <row r="40" spans="1:7" ht="51" x14ac:dyDescent="0.2">
      <c r="A40" s="29" t="s">
        <v>24</v>
      </c>
      <c r="B40" s="7" t="s">
        <v>190</v>
      </c>
      <c r="C40" s="4">
        <f>C35*0.3</f>
        <v>9</v>
      </c>
      <c r="D40" s="73"/>
      <c r="E40" s="83" t="str">
        <f>IF(D40="AA",1*C40,IF(D40="A",0.9*C40,IF(D40="BB",0.8*C40,IF(D40="B",0.7*C40,IF(D40="CC",0.6*C40,IF(D40="C",0.5*C40,IF(D40="D",0.3*C40,IF(D40="E",0*C40,"Belum Diisi"))))))))</f>
        <v>Belum Diisi</v>
      </c>
      <c r="F40" s="126"/>
      <c r="G40" s="126"/>
    </row>
    <row r="41" spans="1:7" ht="16" x14ac:dyDescent="0.2">
      <c r="A41" s="67">
        <v>1</v>
      </c>
      <c r="B41" s="108" t="s">
        <v>185</v>
      </c>
      <c r="C41" s="108"/>
      <c r="D41" s="108"/>
      <c r="E41" s="109"/>
      <c r="F41" s="101"/>
      <c r="G41" s="101"/>
    </row>
    <row r="42" spans="1:7" ht="16" x14ac:dyDescent="0.2">
      <c r="A42" s="67">
        <v>2</v>
      </c>
      <c r="B42" s="108" t="s">
        <v>186</v>
      </c>
      <c r="C42" s="108"/>
      <c r="D42" s="108"/>
      <c r="E42" s="109"/>
      <c r="F42" s="102"/>
      <c r="G42" s="102"/>
    </row>
    <row r="43" spans="1:7" ht="16" x14ac:dyDescent="0.2">
      <c r="A43" s="67">
        <v>3</v>
      </c>
      <c r="B43" s="108" t="s">
        <v>187</v>
      </c>
      <c r="C43" s="108"/>
      <c r="D43" s="108"/>
      <c r="E43" s="109"/>
      <c r="F43" s="102"/>
      <c r="G43" s="102"/>
    </row>
    <row r="44" spans="1:7" ht="16" x14ac:dyDescent="0.2">
      <c r="A44" s="67">
        <v>4</v>
      </c>
      <c r="B44" s="104" t="s">
        <v>188</v>
      </c>
      <c r="C44" s="104"/>
      <c r="D44" s="104"/>
      <c r="E44" s="105"/>
      <c r="F44" s="102"/>
      <c r="G44" s="102"/>
    </row>
    <row r="45" spans="1:7" ht="34" customHeight="1" x14ac:dyDescent="0.2">
      <c r="A45" s="67">
        <v>5</v>
      </c>
      <c r="B45" s="108" t="s">
        <v>184</v>
      </c>
      <c r="C45" s="108"/>
      <c r="D45" s="108"/>
      <c r="E45" s="109"/>
      <c r="F45" s="102"/>
      <c r="G45" s="102"/>
    </row>
    <row r="46" spans="1:7" ht="16" x14ac:dyDescent="0.2">
      <c r="A46" s="67">
        <v>6</v>
      </c>
      <c r="B46" s="104" t="s">
        <v>191</v>
      </c>
      <c r="C46" s="104"/>
      <c r="D46" s="104"/>
      <c r="E46" s="105"/>
      <c r="F46" s="102"/>
      <c r="G46" s="102"/>
    </row>
    <row r="47" spans="1:7" ht="16" x14ac:dyDescent="0.2">
      <c r="A47" s="67">
        <v>7</v>
      </c>
      <c r="B47" s="104" t="s">
        <v>192</v>
      </c>
      <c r="C47" s="104"/>
      <c r="D47" s="104"/>
      <c r="E47" s="105"/>
      <c r="F47" s="103"/>
      <c r="G47" s="103"/>
    </row>
    <row r="48" spans="1:7" ht="51" x14ac:dyDescent="0.2">
      <c r="A48" s="29" t="s">
        <v>25</v>
      </c>
      <c r="B48" s="7" t="s">
        <v>189</v>
      </c>
      <c r="C48" s="4">
        <f>C35*0.5</f>
        <v>15</v>
      </c>
      <c r="D48" s="73"/>
      <c r="E48" s="83" t="str">
        <f>IF(D48="AA",1*C48,IF(D48="A",0.9*C48,IF(D48="BB",0.8*C48,IF(D48="B",0.7*C48,IF(D48="CC",0.6*C48,IF(D48="C",0.5*C48,IF(D48="D",0.3*C48,IF(D48="E",0*C48,"Belum Diisi"))))))))</f>
        <v>Belum Diisi</v>
      </c>
      <c r="F48" s="126"/>
      <c r="G48" s="126"/>
    </row>
    <row r="49" spans="1:7" ht="34" customHeight="1" x14ac:dyDescent="0.2">
      <c r="A49" s="28">
        <v>1</v>
      </c>
      <c r="B49" s="104" t="s">
        <v>26</v>
      </c>
      <c r="C49" s="104"/>
      <c r="D49" s="104"/>
      <c r="E49" s="105"/>
      <c r="F49" s="101"/>
      <c r="G49" s="101"/>
    </row>
    <row r="50" spans="1:7" ht="34" customHeight="1" x14ac:dyDescent="0.2">
      <c r="A50" s="28">
        <v>2</v>
      </c>
      <c r="B50" s="104" t="s">
        <v>27</v>
      </c>
      <c r="C50" s="104"/>
      <c r="D50" s="104"/>
      <c r="E50" s="105"/>
      <c r="F50" s="102"/>
      <c r="G50" s="102"/>
    </row>
    <row r="51" spans="1:7" ht="16" x14ac:dyDescent="0.2">
      <c r="A51" s="28">
        <v>3</v>
      </c>
      <c r="B51" s="108" t="s">
        <v>193</v>
      </c>
      <c r="C51" s="108"/>
      <c r="D51" s="108"/>
      <c r="E51" s="109"/>
      <c r="F51" s="102"/>
      <c r="G51" s="102"/>
    </row>
    <row r="52" spans="1:7" ht="16" x14ac:dyDescent="0.2">
      <c r="A52" s="28">
        <v>4</v>
      </c>
      <c r="B52" s="108" t="s">
        <v>195</v>
      </c>
      <c r="C52" s="108"/>
      <c r="D52" s="108"/>
      <c r="E52" s="109"/>
      <c r="F52" s="102"/>
      <c r="G52" s="102"/>
    </row>
    <row r="53" spans="1:7" ht="16" x14ac:dyDescent="0.2">
      <c r="A53" s="28">
        <v>5</v>
      </c>
      <c r="B53" s="108" t="s">
        <v>194</v>
      </c>
      <c r="C53" s="108"/>
      <c r="D53" s="108"/>
      <c r="E53" s="109"/>
      <c r="F53" s="102"/>
      <c r="G53" s="102"/>
    </row>
    <row r="54" spans="1:7" ht="16" x14ac:dyDescent="0.2">
      <c r="A54" s="28">
        <v>6</v>
      </c>
      <c r="B54" s="108" t="s">
        <v>196</v>
      </c>
      <c r="C54" s="108"/>
      <c r="D54" s="108"/>
      <c r="E54" s="109"/>
      <c r="F54" s="102"/>
      <c r="G54" s="102"/>
    </row>
    <row r="55" spans="1:7" ht="16" x14ac:dyDescent="0.2">
      <c r="A55" s="28">
        <v>7</v>
      </c>
      <c r="B55" s="108" t="s">
        <v>197</v>
      </c>
      <c r="C55" s="108"/>
      <c r="D55" s="108"/>
      <c r="E55" s="109"/>
      <c r="F55" s="102"/>
      <c r="G55" s="102"/>
    </row>
    <row r="56" spans="1:7" ht="17" customHeight="1" x14ac:dyDescent="0.2">
      <c r="A56" s="28">
        <v>8</v>
      </c>
      <c r="B56" s="104" t="s">
        <v>28</v>
      </c>
      <c r="C56" s="106"/>
      <c r="D56" s="106"/>
      <c r="E56" s="107"/>
      <c r="F56" s="102"/>
      <c r="G56" s="102"/>
    </row>
    <row r="57" spans="1:7" ht="17" customHeight="1" x14ac:dyDescent="0.2">
      <c r="A57" s="28">
        <v>9</v>
      </c>
      <c r="B57" s="104" t="s">
        <v>204</v>
      </c>
      <c r="C57" s="106"/>
      <c r="D57" s="106"/>
      <c r="E57" s="107"/>
      <c r="F57" s="102"/>
      <c r="G57" s="102"/>
    </row>
    <row r="58" spans="1:7" ht="17" customHeight="1" x14ac:dyDescent="0.2">
      <c r="A58" s="28">
        <v>10</v>
      </c>
      <c r="B58" s="104" t="s">
        <v>205</v>
      </c>
      <c r="C58" s="106"/>
      <c r="D58" s="106"/>
      <c r="E58" s="107"/>
      <c r="F58" s="103"/>
      <c r="G58" s="103"/>
    </row>
    <row r="59" spans="1:7" ht="17" x14ac:dyDescent="0.2">
      <c r="A59" s="38">
        <v>3</v>
      </c>
      <c r="B59" s="68" t="s">
        <v>29</v>
      </c>
      <c r="C59" s="40">
        <v>15</v>
      </c>
      <c r="D59" s="41"/>
      <c r="E59" s="82">
        <f>SUM(E60,E67,E77)</f>
        <v>0</v>
      </c>
      <c r="F59" s="125"/>
      <c r="G59" s="125"/>
    </row>
    <row r="60" spans="1:7" ht="17" x14ac:dyDescent="0.2">
      <c r="A60" s="29" t="s">
        <v>30</v>
      </c>
      <c r="B60" s="7" t="s">
        <v>130</v>
      </c>
      <c r="C60" s="69">
        <f>C59*0.2</f>
        <v>3</v>
      </c>
      <c r="D60" s="73"/>
      <c r="E60" s="83" t="str">
        <f>IF(D60="AA",1*C60,IF(D60="A",0.9*C60,IF(D60="BB",0.8*C60,IF(D60="B",0.7*C60,IF(D60="CC",0.6*C60,IF(D60="C",0.5*C60,IF(D60="D",0.3*C60,IF(D60="E",0*C60,"Belum Diisi"))))))))</f>
        <v>Belum Diisi</v>
      </c>
      <c r="F60" s="126"/>
      <c r="G60" s="126"/>
    </row>
    <row r="61" spans="1:7" ht="16" x14ac:dyDescent="0.2">
      <c r="A61" s="28">
        <v>1</v>
      </c>
      <c r="B61" s="104" t="s">
        <v>133</v>
      </c>
      <c r="C61" s="104"/>
      <c r="D61" s="104"/>
      <c r="E61" s="105"/>
      <c r="F61" s="101"/>
      <c r="G61" s="101"/>
    </row>
    <row r="62" spans="1:7" ht="16" x14ac:dyDescent="0.2">
      <c r="A62" s="28">
        <v>2</v>
      </c>
      <c r="B62" s="104" t="s">
        <v>149</v>
      </c>
      <c r="C62" s="104"/>
      <c r="D62" s="104"/>
      <c r="E62" s="105"/>
      <c r="F62" s="102"/>
      <c r="G62" s="102"/>
    </row>
    <row r="63" spans="1:7" ht="16" x14ac:dyDescent="0.2">
      <c r="A63" s="28">
        <v>3</v>
      </c>
      <c r="B63" s="104" t="s">
        <v>134</v>
      </c>
      <c r="C63" s="104"/>
      <c r="D63" s="104"/>
      <c r="E63" s="105"/>
      <c r="F63" s="102"/>
      <c r="G63" s="102"/>
    </row>
    <row r="64" spans="1:7" ht="16" x14ac:dyDescent="0.2">
      <c r="A64" s="28">
        <v>4</v>
      </c>
      <c r="B64" s="104" t="s">
        <v>135</v>
      </c>
      <c r="C64" s="104"/>
      <c r="D64" s="104"/>
      <c r="E64" s="105"/>
      <c r="F64" s="102"/>
      <c r="G64" s="102"/>
    </row>
    <row r="65" spans="1:7" ht="16" x14ac:dyDescent="0.2">
      <c r="A65" s="28">
        <v>5</v>
      </c>
      <c r="B65" s="104" t="s">
        <v>136</v>
      </c>
      <c r="C65" s="104"/>
      <c r="D65" s="104"/>
      <c r="E65" s="105"/>
      <c r="F65" s="102"/>
      <c r="G65" s="102"/>
    </row>
    <row r="66" spans="1:7" ht="16" x14ac:dyDescent="0.2">
      <c r="A66" s="28">
        <v>6</v>
      </c>
      <c r="B66" s="104" t="s">
        <v>131</v>
      </c>
      <c r="C66" s="104"/>
      <c r="D66" s="104"/>
      <c r="E66" s="105"/>
      <c r="F66" s="103"/>
      <c r="G66" s="103"/>
    </row>
    <row r="67" spans="1:7" ht="51" customHeight="1" x14ac:dyDescent="0.2">
      <c r="A67" s="29" t="s">
        <v>31</v>
      </c>
      <c r="B67" s="7" t="s">
        <v>129</v>
      </c>
      <c r="C67" s="4">
        <f>C59*0.3</f>
        <v>4.5</v>
      </c>
      <c r="D67" s="73"/>
      <c r="E67" s="83" t="str">
        <f>IF(D67="AA",1*C67,IF(D67="A",0.9*C67,IF(D67="BB",0.8*C67,IF(D67="B",0.7*C67,IF(D67="CC",0.6*C67,IF(D67="C",0.5*C67,IF(D67="D",0.3*C67,IF(D67="E",0*C67,"Belum Diisi"))))))))</f>
        <v>Belum Diisi</v>
      </c>
      <c r="F67" s="126"/>
      <c r="G67" s="126"/>
    </row>
    <row r="68" spans="1:7" ht="16" x14ac:dyDescent="0.2">
      <c r="A68" s="28">
        <v>1</v>
      </c>
      <c r="B68" s="104" t="s">
        <v>137</v>
      </c>
      <c r="C68" s="104"/>
      <c r="D68" s="104"/>
      <c r="E68" s="105"/>
      <c r="F68" s="101"/>
      <c r="G68" s="101"/>
    </row>
    <row r="69" spans="1:7" ht="16" x14ac:dyDescent="0.2">
      <c r="A69" s="28">
        <v>2</v>
      </c>
      <c r="B69" s="104" t="s">
        <v>138</v>
      </c>
      <c r="C69" s="104"/>
      <c r="D69" s="104"/>
      <c r="E69" s="105"/>
      <c r="F69" s="102"/>
      <c r="G69" s="102"/>
    </row>
    <row r="70" spans="1:7" ht="16" x14ac:dyDescent="0.2">
      <c r="A70" s="28">
        <v>3</v>
      </c>
      <c r="B70" s="108" t="s">
        <v>141</v>
      </c>
      <c r="C70" s="108"/>
      <c r="D70" s="108"/>
      <c r="E70" s="109"/>
      <c r="F70" s="102"/>
      <c r="G70" s="102"/>
    </row>
    <row r="71" spans="1:7" ht="34" customHeight="1" x14ac:dyDescent="0.2">
      <c r="A71" s="28">
        <v>4</v>
      </c>
      <c r="B71" s="108" t="s">
        <v>142</v>
      </c>
      <c r="C71" s="108"/>
      <c r="D71" s="108"/>
      <c r="E71" s="109"/>
      <c r="F71" s="102"/>
      <c r="G71" s="102"/>
    </row>
    <row r="72" spans="1:7" ht="34" customHeight="1" x14ac:dyDescent="0.2">
      <c r="A72" s="28">
        <v>5</v>
      </c>
      <c r="B72" s="108" t="s">
        <v>143</v>
      </c>
      <c r="C72" s="108"/>
      <c r="D72" s="108"/>
      <c r="E72" s="109"/>
      <c r="F72" s="102"/>
      <c r="G72" s="102"/>
    </row>
    <row r="73" spans="1:7" ht="34" customHeight="1" x14ac:dyDescent="0.2">
      <c r="A73" s="28">
        <v>6</v>
      </c>
      <c r="B73" s="108" t="s">
        <v>140</v>
      </c>
      <c r="C73" s="108"/>
      <c r="D73" s="108"/>
      <c r="E73" s="109"/>
      <c r="F73" s="102"/>
      <c r="G73" s="102"/>
    </row>
    <row r="74" spans="1:7" ht="34" customHeight="1" x14ac:dyDescent="0.2">
      <c r="A74" s="28">
        <v>7</v>
      </c>
      <c r="B74" s="104" t="s">
        <v>139</v>
      </c>
      <c r="C74" s="104"/>
      <c r="D74" s="104"/>
      <c r="E74" s="105"/>
      <c r="F74" s="102"/>
      <c r="G74" s="102"/>
    </row>
    <row r="75" spans="1:7" ht="34" customHeight="1" x14ac:dyDescent="0.2">
      <c r="A75" s="28">
        <v>8</v>
      </c>
      <c r="B75" s="109" t="s">
        <v>132</v>
      </c>
      <c r="C75" s="110"/>
      <c r="D75" s="110"/>
      <c r="E75" s="111"/>
      <c r="F75" s="102"/>
      <c r="G75" s="102"/>
    </row>
    <row r="76" spans="1:7" ht="34" customHeight="1" x14ac:dyDescent="0.2">
      <c r="A76" s="28">
        <v>9</v>
      </c>
      <c r="B76" s="109" t="s">
        <v>144</v>
      </c>
      <c r="C76" s="110"/>
      <c r="D76" s="110"/>
      <c r="E76" s="111"/>
      <c r="F76" s="103"/>
      <c r="G76" s="103"/>
    </row>
    <row r="77" spans="1:7" ht="34" x14ac:dyDescent="0.2">
      <c r="A77" s="29" t="s">
        <v>32</v>
      </c>
      <c r="B77" s="7" t="s">
        <v>33</v>
      </c>
      <c r="C77" s="4">
        <f>C59*0.5</f>
        <v>7.5</v>
      </c>
      <c r="D77" s="73"/>
      <c r="E77" s="83" t="str">
        <f>IF(D77="AA",1*C77,IF(D77="A",0.9*C77,IF(D77="BB",0.8*C77,IF(D77="B",0.7*C77,IF(D77="CC",0.6*C77,IF(D77="C",0.5*C77,IF(D77="D",0.3*C77,IF(D77="E",0*C77,"Belum Diisi"))))))))</f>
        <v>Belum Diisi</v>
      </c>
      <c r="F77" s="126"/>
      <c r="G77" s="126"/>
    </row>
    <row r="78" spans="1:7" ht="16" x14ac:dyDescent="0.2">
      <c r="A78" s="28">
        <v>1</v>
      </c>
      <c r="B78" s="104" t="s">
        <v>151</v>
      </c>
      <c r="C78" s="104"/>
      <c r="D78" s="104"/>
      <c r="E78" s="105"/>
      <c r="F78" s="101"/>
      <c r="G78" s="101"/>
    </row>
    <row r="79" spans="1:7" ht="16" x14ac:dyDescent="0.2">
      <c r="A79" s="28">
        <v>2</v>
      </c>
      <c r="B79" s="104" t="s">
        <v>152</v>
      </c>
      <c r="C79" s="104"/>
      <c r="D79" s="104"/>
      <c r="E79" s="105"/>
      <c r="F79" s="102"/>
      <c r="G79" s="102"/>
    </row>
    <row r="80" spans="1:7" ht="34" customHeight="1" x14ac:dyDescent="0.2">
      <c r="A80" s="28">
        <v>3</v>
      </c>
      <c r="B80" s="104" t="s">
        <v>147</v>
      </c>
      <c r="C80" s="106"/>
      <c r="D80" s="106"/>
      <c r="E80" s="107"/>
      <c r="F80" s="102"/>
      <c r="G80" s="102"/>
    </row>
    <row r="81" spans="1:7" ht="34" customHeight="1" x14ac:dyDescent="0.2">
      <c r="A81" s="28">
        <v>4</v>
      </c>
      <c r="B81" s="104" t="s">
        <v>150</v>
      </c>
      <c r="C81" s="106"/>
      <c r="D81" s="106"/>
      <c r="E81" s="107"/>
      <c r="F81" s="102"/>
      <c r="G81" s="102"/>
    </row>
    <row r="82" spans="1:7" ht="16" x14ac:dyDescent="0.2">
      <c r="A82" s="28">
        <v>5</v>
      </c>
      <c r="B82" s="104" t="s">
        <v>146</v>
      </c>
      <c r="C82" s="104"/>
      <c r="D82" s="104"/>
      <c r="E82" s="105"/>
      <c r="F82" s="102"/>
      <c r="G82" s="102"/>
    </row>
    <row r="83" spans="1:7" ht="34" customHeight="1" x14ac:dyDescent="0.2">
      <c r="A83" s="28">
        <v>6</v>
      </c>
      <c r="B83" s="104" t="s">
        <v>145</v>
      </c>
      <c r="C83" s="106"/>
      <c r="D83" s="106"/>
      <c r="E83" s="107"/>
      <c r="F83" s="102"/>
      <c r="G83" s="102"/>
    </row>
    <row r="84" spans="1:7" ht="16" x14ac:dyDescent="0.2">
      <c r="A84" s="28">
        <v>7</v>
      </c>
      <c r="B84" s="104" t="s">
        <v>148</v>
      </c>
      <c r="C84" s="104"/>
      <c r="D84" s="104"/>
      <c r="E84" s="105"/>
      <c r="F84" s="103"/>
      <c r="G84" s="103"/>
    </row>
    <row r="85" spans="1:7" ht="17" x14ac:dyDescent="0.2">
      <c r="A85" s="38">
        <v>4</v>
      </c>
      <c r="B85" s="68" t="s">
        <v>34</v>
      </c>
      <c r="C85" s="40">
        <v>25</v>
      </c>
      <c r="D85" s="41"/>
      <c r="E85" s="82">
        <f>SUM(E86,E90,E96)</f>
        <v>0</v>
      </c>
      <c r="F85" s="125"/>
      <c r="G85" s="125"/>
    </row>
    <row r="86" spans="1:7" ht="17" x14ac:dyDescent="0.2">
      <c r="A86" s="29" t="s">
        <v>35</v>
      </c>
      <c r="B86" s="7" t="s">
        <v>206</v>
      </c>
      <c r="C86" s="69">
        <f>C85*0.2</f>
        <v>5</v>
      </c>
      <c r="D86" s="73"/>
      <c r="E86" s="83" t="str">
        <f>IF(D86="AA",1*C86,IF(D86="A",0.9*C86,IF(D86="BB",0.8*C86,IF(D86="B",0.7*C86,IF(D86="CC",0.6*C86,IF(D86="C",0.5*C86,IF(D86="D",0.3*C86,IF(D86="E",0*C86,"Belum Diisi"))))))))</f>
        <v>Belum Diisi</v>
      </c>
      <c r="F86" s="126"/>
      <c r="G86" s="126"/>
    </row>
    <row r="87" spans="1:7" ht="16" x14ac:dyDescent="0.2">
      <c r="A87" s="28">
        <v>1</v>
      </c>
      <c r="B87" s="104" t="s">
        <v>156</v>
      </c>
      <c r="C87" s="104"/>
      <c r="D87" s="104"/>
      <c r="E87" s="105"/>
      <c r="F87" s="101"/>
      <c r="G87" s="101"/>
    </row>
    <row r="88" spans="1:7" ht="16" x14ac:dyDescent="0.2">
      <c r="A88" s="28">
        <v>2</v>
      </c>
      <c r="B88" s="104" t="s">
        <v>40</v>
      </c>
      <c r="C88" s="104"/>
      <c r="D88" s="104"/>
      <c r="E88" s="105"/>
      <c r="F88" s="102"/>
      <c r="G88" s="102"/>
    </row>
    <row r="89" spans="1:7" ht="16" x14ac:dyDescent="0.2">
      <c r="A89" s="28">
        <v>3</v>
      </c>
      <c r="B89" s="104" t="s">
        <v>199</v>
      </c>
      <c r="C89" s="104"/>
      <c r="D89" s="104"/>
      <c r="E89" s="105"/>
      <c r="F89" s="103"/>
      <c r="G89" s="103"/>
    </row>
    <row r="90" spans="1:7" ht="34" x14ac:dyDescent="0.2">
      <c r="A90" s="29" t="s">
        <v>37</v>
      </c>
      <c r="B90" s="7" t="s">
        <v>36</v>
      </c>
      <c r="C90" s="4">
        <f>C85*0.3</f>
        <v>7.5</v>
      </c>
      <c r="D90" s="73"/>
      <c r="E90" s="83" t="str">
        <f>IF(D90="AA",1*C90,IF(D90="A",0.9*C90,IF(D90="BB",0.8*C90,IF(D90="B",0.7*C90,IF(D90="CC",0.6*C90,IF(D90="C",0.5*C90,IF(D90="D",0.3*C90,IF(D90="E",0*C90,"Belum Diisi"))))))))</f>
        <v>Belum Diisi</v>
      </c>
      <c r="F90" s="126"/>
      <c r="G90" s="126"/>
    </row>
    <row r="91" spans="1:7" ht="16" x14ac:dyDescent="0.2">
      <c r="A91" s="28">
        <v>1</v>
      </c>
      <c r="B91" s="108" t="s">
        <v>155</v>
      </c>
      <c r="C91" s="108"/>
      <c r="D91" s="108"/>
      <c r="E91" s="109"/>
      <c r="F91" s="101"/>
      <c r="G91" s="101"/>
    </row>
    <row r="92" spans="1:7" ht="16" x14ac:dyDescent="0.2">
      <c r="A92" s="28">
        <v>2</v>
      </c>
      <c r="B92" s="104" t="s">
        <v>154</v>
      </c>
      <c r="C92" s="104"/>
      <c r="D92" s="104"/>
      <c r="E92" s="105"/>
      <c r="F92" s="102"/>
      <c r="G92" s="102"/>
    </row>
    <row r="93" spans="1:7" ht="16" x14ac:dyDescent="0.2">
      <c r="A93" s="28">
        <v>3</v>
      </c>
      <c r="B93" s="108" t="s">
        <v>42</v>
      </c>
      <c r="C93" s="108"/>
      <c r="D93" s="108"/>
      <c r="E93" s="109"/>
      <c r="F93" s="102"/>
      <c r="G93" s="102"/>
    </row>
    <row r="94" spans="1:7" ht="16" x14ac:dyDescent="0.2">
      <c r="A94" s="28">
        <v>4</v>
      </c>
      <c r="B94" s="104" t="s">
        <v>40</v>
      </c>
      <c r="C94" s="104"/>
      <c r="D94" s="104"/>
      <c r="E94" s="105"/>
      <c r="F94" s="102"/>
      <c r="G94" s="102"/>
    </row>
    <row r="95" spans="1:7" ht="16" x14ac:dyDescent="0.2">
      <c r="A95" s="28">
        <v>5</v>
      </c>
      <c r="B95" s="104" t="s">
        <v>198</v>
      </c>
      <c r="C95" s="104"/>
      <c r="D95" s="104"/>
      <c r="E95" s="105"/>
      <c r="F95" s="103"/>
      <c r="G95" s="103"/>
    </row>
    <row r="96" spans="1:7" ht="51" x14ac:dyDescent="0.2">
      <c r="A96" s="29" t="s">
        <v>38</v>
      </c>
      <c r="B96" s="7" t="s">
        <v>153</v>
      </c>
      <c r="C96" s="4">
        <f>C85*0.5</f>
        <v>12.5</v>
      </c>
      <c r="D96" s="73"/>
      <c r="E96" s="83" t="str">
        <f>IF(D96="AA",1*C96,IF(D96="A",0.9*C96,IF(D96="BB",0.8*C96,IF(D96="B",0.7*C96,IF(D96="CC",0.6*C96,IF(D96="C",0.5*C96,IF(D96="D",0.3*C96,IF(D96="E",0*C96,"Belum Diisi"))))))))</f>
        <v>Belum Diisi</v>
      </c>
      <c r="F96" s="126"/>
      <c r="G96" s="126"/>
    </row>
    <row r="97" spans="1:7" ht="16" x14ac:dyDescent="0.2">
      <c r="A97" s="28">
        <v>1</v>
      </c>
      <c r="B97" s="104" t="s">
        <v>157</v>
      </c>
      <c r="C97" s="104"/>
      <c r="D97" s="104"/>
      <c r="E97" s="105"/>
      <c r="F97" s="101"/>
      <c r="G97" s="101"/>
    </row>
    <row r="98" spans="1:7" ht="36" customHeight="1" x14ac:dyDescent="0.2">
      <c r="A98" s="28">
        <v>2</v>
      </c>
      <c r="B98" s="104" t="s">
        <v>159</v>
      </c>
      <c r="C98" s="104"/>
      <c r="D98" s="104"/>
      <c r="E98" s="105"/>
      <c r="F98" s="102"/>
      <c r="G98" s="102"/>
    </row>
    <row r="99" spans="1:7" ht="34" customHeight="1" x14ac:dyDescent="0.2">
      <c r="A99" s="28">
        <v>3</v>
      </c>
      <c r="B99" s="104" t="s">
        <v>43</v>
      </c>
      <c r="C99" s="104"/>
      <c r="D99" s="104"/>
      <c r="E99" s="105"/>
      <c r="F99" s="102"/>
      <c r="G99" s="102"/>
    </row>
    <row r="100" spans="1:7" ht="34" customHeight="1" x14ac:dyDescent="0.2">
      <c r="A100" s="28">
        <v>4</v>
      </c>
      <c r="B100" s="104" t="s">
        <v>41</v>
      </c>
      <c r="C100" s="106"/>
      <c r="D100" s="106"/>
      <c r="E100" s="107"/>
      <c r="F100" s="102"/>
      <c r="G100" s="102"/>
    </row>
    <row r="101" spans="1:7" ht="36" customHeight="1" x14ac:dyDescent="0.2">
      <c r="A101" s="27">
        <v>5</v>
      </c>
      <c r="B101" s="106" t="s">
        <v>158</v>
      </c>
      <c r="C101" s="106"/>
      <c r="D101" s="106"/>
      <c r="E101" s="107"/>
      <c r="F101" s="103"/>
      <c r="G101" s="103"/>
    </row>
    <row r="102" spans="1:7" x14ac:dyDescent="0.2">
      <c r="A102" s="74"/>
      <c r="B102" s="71"/>
      <c r="C102" s="71"/>
      <c r="D102" s="75"/>
      <c r="E102" s="75"/>
      <c r="F102" s="127"/>
      <c r="G102" s="128"/>
    </row>
  </sheetData>
  <sheetProtection formatColumns="0" formatRows="0"/>
  <mergeCells count="113">
    <mergeCell ref="A1:A2"/>
    <mergeCell ref="B1:B2"/>
    <mergeCell ref="C1:C2"/>
    <mergeCell ref="D1:E1"/>
    <mergeCell ref="F1:F2"/>
    <mergeCell ref="G1:G2"/>
    <mergeCell ref="A5:E5"/>
    <mergeCell ref="F5:F11"/>
    <mergeCell ref="G5:G11"/>
    <mergeCell ref="B6:E6"/>
    <mergeCell ref="B7:E7"/>
    <mergeCell ref="B8:E8"/>
    <mergeCell ref="B9:E9"/>
    <mergeCell ref="B10:E10"/>
    <mergeCell ref="B11:E11"/>
    <mergeCell ref="B21:E21"/>
    <mergeCell ref="B22:E22"/>
    <mergeCell ref="B23:E23"/>
    <mergeCell ref="B24:E24"/>
    <mergeCell ref="A26:E26"/>
    <mergeCell ref="F26:F34"/>
    <mergeCell ref="A13:E13"/>
    <mergeCell ref="F13:F24"/>
    <mergeCell ref="G13:G24"/>
    <mergeCell ref="B14:E14"/>
    <mergeCell ref="B15:E15"/>
    <mergeCell ref="B16:E16"/>
    <mergeCell ref="B17:E17"/>
    <mergeCell ref="B18:E18"/>
    <mergeCell ref="B19:E19"/>
    <mergeCell ref="B20:E20"/>
    <mergeCell ref="G26:G34"/>
    <mergeCell ref="B27:E27"/>
    <mergeCell ref="B28:E28"/>
    <mergeCell ref="B29:E29"/>
    <mergeCell ref="B30:E30"/>
    <mergeCell ref="B31:E31"/>
    <mergeCell ref="B32:E32"/>
    <mergeCell ref="B33:E33"/>
    <mergeCell ref="B34:E34"/>
    <mergeCell ref="B44:E44"/>
    <mergeCell ref="B45:E45"/>
    <mergeCell ref="B46:E46"/>
    <mergeCell ref="B47:E47"/>
    <mergeCell ref="B49:E49"/>
    <mergeCell ref="F49:F58"/>
    <mergeCell ref="B37:E37"/>
    <mergeCell ref="F37:F39"/>
    <mergeCell ref="G37:G39"/>
    <mergeCell ref="B38:E38"/>
    <mergeCell ref="B39:E39"/>
    <mergeCell ref="B41:E41"/>
    <mergeCell ref="F41:F47"/>
    <mergeCell ref="G41:G47"/>
    <mergeCell ref="B42:E42"/>
    <mergeCell ref="B43:E43"/>
    <mergeCell ref="B61:E61"/>
    <mergeCell ref="F61:F66"/>
    <mergeCell ref="G61:G66"/>
    <mergeCell ref="B62:E62"/>
    <mergeCell ref="B63:E63"/>
    <mergeCell ref="B64:E64"/>
    <mergeCell ref="B65:E65"/>
    <mergeCell ref="B66:E66"/>
    <mergeCell ref="G49:G58"/>
    <mergeCell ref="B50:E50"/>
    <mergeCell ref="B51:E51"/>
    <mergeCell ref="B52:E52"/>
    <mergeCell ref="B53:E53"/>
    <mergeCell ref="B54:E54"/>
    <mergeCell ref="B55:E55"/>
    <mergeCell ref="B56:E56"/>
    <mergeCell ref="B57:E57"/>
    <mergeCell ref="B58:E58"/>
    <mergeCell ref="B68:E68"/>
    <mergeCell ref="F68:F76"/>
    <mergeCell ref="G68:G76"/>
    <mergeCell ref="B69:E69"/>
    <mergeCell ref="B70:E70"/>
    <mergeCell ref="B71:E71"/>
    <mergeCell ref="B72:E72"/>
    <mergeCell ref="B73:E73"/>
    <mergeCell ref="B74:E74"/>
    <mergeCell ref="B75:E75"/>
    <mergeCell ref="B76:E76"/>
    <mergeCell ref="B78:E78"/>
    <mergeCell ref="F78:F84"/>
    <mergeCell ref="G78:G84"/>
    <mergeCell ref="B79:E79"/>
    <mergeCell ref="B80:E80"/>
    <mergeCell ref="B81:E81"/>
    <mergeCell ref="B82:E82"/>
    <mergeCell ref="B83:E83"/>
    <mergeCell ref="B84:E84"/>
    <mergeCell ref="B87:E87"/>
    <mergeCell ref="F87:F89"/>
    <mergeCell ref="G87:G89"/>
    <mergeCell ref="B88:E88"/>
    <mergeCell ref="B89:E89"/>
    <mergeCell ref="B91:E91"/>
    <mergeCell ref="F91:F95"/>
    <mergeCell ref="G91:G95"/>
    <mergeCell ref="B92:E92"/>
    <mergeCell ref="B93:E93"/>
    <mergeCell ref="B94:E94"/>
    <mergeCell ref="B95:E95"/>
    <mergeCell ref="B97:E97"/>
    <mergeCell ref="F97:F101"/>
    <mergeCell ref="G97:G101"/>
    <mergeCell ref="B98:E98"/>
    <mergeCell ref="B99:E99"/>
    <mergeCell ref="B100:E100"/>
    <mergeCell ref="B101:E101"/>
  </mergeCells>
  <dataValidations count="2">
    <dataValidation type="list" allowBlank="1" showInputMessage="1" showErrorMessage="1" sqref="D4 D12 D67 D48 D25 D36 D40 D77 D60 D90 D96 D86" xr:uid="{24A9145E-9CE5-884F-903F-34BC374FB175}">
      <formula1>"AA,A,BB,B,CC,C,D,E"</formula1>
    </dataValidation>
    <dataValidation type="list" allowBlank="1" showInputMessage="1" showErrorMessage="1" sqref="D87" xr:uid="{12118F89-2E0C-AE45-8B50-29D50C448AE2}">
      <formula1>"CC,C,D"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Penjelasan Penilaian</vt:lpstr>
      <vt:lpstr>Cluster Unit</vt:lpstr>
      <vt:lpstr>Evaluator</vt:lpstr>
      <vt:lpstr>LKE Utama</vt:lpstr>
      <vt:lpstr>LKE Gab.</vt:lpstr>
      <vt:lpstr>Instansi</vt:lpstr>
      <vt:lpstr>U1</vt:lpstr>
      <vt:lpstr>U2</vt:lpstr>
      <vt:lpstr>U3</vt:lpstr>
      <vt:lpstr>P1</vt:lpstr>
      <vt:lpstr>P2</vt:lpstr>
      <vt:lpstr>P3</vt:lpstr>
      <vt:lpstr>T1</vt:lpstr>
      <vt:lpstr>T2</vt:lpstr>
      <vt:lpstr>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Canggih Hangga Wicaksono</cp:lastModifiedBy>
  <cp:lastPrinted>2020-08-12T07:27:05Z</cp:lastPrinted>
  <dcterms:created xsi:type="dcterms:W3CDTF">2020-08-08T03:23:27Z</dcterms:created>
  <dcterms:modified xsi:type="dcterms:W3CDTF">2021-12-15T03:13:50Z</dcterms:modified>
</cp:coreProperties>
</file>